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525" documentId="120_S{2AC9BD13-BADA-5192-A53E-5A8FF88502F6}" xr6:coauthVersionLast="47" xr6:coauthVersionMax="47" xr10:uidLastSave="{729E3694-2429-4F01-8CB3-394423A48FF2}"/>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4"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<sst xmlns="http://schemas.openxmlformats.org/spreadsheetml/2006/main" count="180308" uniqueCount="39137">
  <si>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</si>
  <si>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</si>
  <si>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</si>
  <si>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</si>
  <si>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</si>
  <si>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</si>
  <si>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</si>
  <si>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</si>
  <si>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</si>
  <si>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</si>
  <si>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</si>
  <si>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</si>
  <si>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</si>
  <si>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</si>
  <si>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</si>
  <si>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</si>
  <si>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</si>
  <si>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</si>
  <si>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</si>
  <si>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</si>
  <si>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</si>
  <si>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</si>
  <si>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</si>
  <si>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</si>
  <si>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</si>
  <si>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</si>
  <si>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</si>
  <si>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</si>
  <si>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</si>
  <si>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</si>
  <si>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</si>
  <si>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</si>
  <si>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</si>
  <si>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</si>
  <si>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</si>
  <si>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</si>
  <si>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</si>
  <si>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</si>
  <si>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</si>
  <si>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</si>
  <si>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</si>
  <si>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</si>
  <si>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</si>
  <si>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</si>
  <si>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</si>
  <si>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</si>
  <si>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</si>
  <si>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</si>
  <si>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</si>
  <si>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</si>
  <si>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</si>
  <si>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</si>
  <si>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</si>
  <si>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</si>
  <si>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</si>
  <si>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</si>
  <si>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</si>
  <si>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</si>
  <si>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</si>
  <si>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</si>
  <si>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</si>
  <si>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</si>
  <si>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</si>
  <si>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</si>
  <si>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</si>
  <si>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</si>
  <si>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</si>
  <si>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</si>
  <si>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</si>
  <si>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</si>
  <si>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</si>
  <si>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</si>
  <si>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</si>
  <si>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</si>
  <si>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</si>
  <si>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</si>
  <si>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</si>
  <si>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</si>
  <si>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</si>
  <si>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</si>
  <si>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</si>
  <si>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</si>
  <si>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</si>
  <si>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</si>
  <si>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</si>
  <si>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</si>
  <si>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</si>
  <si>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</si>
  <si>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</si>
  <si>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</si>
  <si>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</si>
  <si>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</si>
  <si>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</si>
  <si>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</si>
  <si>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</si>
  <si>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</si>
  <si>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</si>
  <si>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</si>
  <si>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</si>
  <si>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</si>
  <si>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</si>
  <si>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</si>
  <si>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</si>
  <si>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</si>
  <si>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</si>
  <si>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</si>
  <si>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</si>
  <si>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</si>
  <si>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</si>
  <si>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</si>
  <si>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</si>
  <si>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</si>
  <si>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</si>
  <si>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</si>
  <si>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</si>
  <si>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</si>
  <si>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</si>
  <si>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</si>
  <si>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</si>
  <si>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</si>
  <si>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</si>
  <si>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</si>
  <si>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</si>
  <si>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</si>
  <si>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</si>
  <si>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</si>
  <si>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</si>
  <si>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</si>
  <si>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</si>
  <si>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</si>
  <si>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</si>
  <si>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</si>
  <si>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</si>
  <si>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</si>
  <si>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</si>
  <si>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</si>
  <si>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</si>
  <si>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</si>
  <si>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</si>
  <si>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</si>
  <si>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</si>
  <si>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</si>
  <si>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</si>
  <si>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</si>
  <si>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</si>
  <si>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</si>
  <si>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</si>
  <si>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</si>
  <si>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</si>
  <si>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</si>
  <si>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</si>
  <si>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</si>
  <si>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</si>
  <si>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</si>
  <si>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</si>
  <si>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</si>
  <si>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</si>
  <si>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</si>
  <si>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</si>
  <si>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</si>
  <si>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</si>
  <si>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</si>
  <si>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</si>
  <si>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</si>
  <si>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</si>
  <si>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</si>
  <si>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</si>
  <si>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</si>
  <si>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</si>
  <si>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</si>
  <si>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</si>
  <si>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</si>
  <si>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</si>
  <si>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</si>
  <si>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</si>
  <si>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</si>
  <si>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</si>
  <si>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</si>
  <si>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</si>
  <si>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</si>
  <si>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</si>
  <si>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</si>
  <si>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</si>
  <si>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</si>
  <si>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</si>
  <si>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</si>
  <si>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</si>
  <si>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</si>
  <si>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</si>
  <si>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</si>
  <si>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</si>
  <si>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</si>
  <si>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</si>
  <si>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</si>
  <si>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</si>
  <si>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</si>
  <si>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</si>
  <si>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</si>
  <si>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</si>
  <si>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</si>
  <si>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</si>
  <si>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</si>
  <si>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</si>
  <si>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</si>
  <si>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</si>
  <si>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</si>
  <si>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</si>
  <si>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</si>
  <si>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</si>
  <si>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</si>
  <si>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</si>
  <si>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</si>
  <si>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</si>
  <si>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</si>
  <si>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</si>
  <si>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</si>
  <si>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</si>
  <si>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</si>
  <si>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</si>
  <si>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</si>
  <si>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</si>
  <si>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</si>
  <si>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</si>
  <si>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</si>
  <si>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</si>
  <si>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</si>
  <si>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</si>
  <si>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</si>
  <si>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</si>
  <si>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</si>
  <si>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</si>
  <si>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</si>
  <si>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</si>
  <si>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</si>
  <si>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</si>
  <si>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</si>
  <si>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</si>
  <si>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</si>
  <si>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</si>
  <si>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</si>
  <si>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</si>
  <si>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</si>
  <si>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</si>
  <si>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</si>
  <si>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</si>
  <si>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</si>
  <si>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</si>
  <si>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</si>
  <si>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</si>
  <si>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</si>
  <si>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</si>
  <si>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</si>
  <si>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</si>
  <si>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</si>
  <si>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</si>
  <si>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</si>
  <si>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</si>
  <si>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</si>
  <si>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</si>
  <si>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</si>
  <si>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</si>
  <si>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</si>
  <si>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</si>
  <si>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</si>
  <si>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</si>
  <si>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</si>
  <si>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</si>
  <si>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</si>
  <si>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</si>
  <si>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</si>
  <si>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</si>
  <si>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</si>
  <si>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</si>
  <si>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</si>
  <si>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</si>
  <si>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</si>
  <si>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</si>
  <si>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</si>
  <si>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</si>
  <si>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</si>
  <si>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</si>
  <si>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</si>
  <si>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</si>
  <si>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</si>
  <si>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</si>
  <si>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</si>
  <si>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</si>
  <si>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</si>
  <si>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</si>
  <si>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</si>
  <si>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</si>
  <si>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</si>
  <si>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</si>
  <si>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</si>
  <si>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</si>
  <si>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</si>
  <si>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</si>
  <si>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</si>
  <si>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</si>
  <si>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</si>
  <si>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</si>
  <si>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</si>
  <si>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</si>
  <si>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</si>
  <si>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</si>
  <si>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</si>
  <si>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</si>
  <si>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</si>
  <si>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</si>
  <si>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</si>
  <si>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</si>
  <si>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</si>
  <si>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</si>
  <si>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</si>
  <si>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</si>
  <si>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</si>
  <si>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</si>
  <si>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</si>
  <si>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</si>
  <si>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</si>
  <si>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</si>
  <si>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</si>
  <si>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</si>
  <si>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</si>
  <si>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</si>
  <si>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</si>
  <si>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</si>
  <si>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</si>
  <si>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</si>
  <si>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</si>
  <si>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</si>
  <si>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</si>
  <si>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</si>
  <si>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</si>
  <si>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</si>
  <si>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</si>
  <si>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</si>
  <si>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</si>
  <si>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</si>
  <si>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</si>
  <si>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</si>
  <si>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</si>
  <si>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</si>
  <si>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</si>
  <si>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</si>
  <si>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</si>
  <si>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</si>
  <si>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</si>
  <si>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</si>
  <si>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</si>
  <si>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</si>
  <si>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</si>
  <si>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</si>
  <si>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</si>
  <si>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</si>
  <si>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</si>
  <si>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</si>
  <si>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</si>
  <si>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</si>
  <si>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</si>
  <si>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</si>
  <si>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</si>
  <si>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</si>
  <si>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</si>
  <si>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</si>
  <si>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</si>
  <si>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</si>
  <si>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</si>
  <si>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</si>
  <si>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</si>
  <si>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</si>
  <si>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</si>
  <si>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</si>
  <si>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</si>
  <si>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</si>
  <si>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</si>
  <si>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</si>
  <si>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</si>
  <si>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</si>
  <si>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</si>
  <si>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</si>
  <si>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</si>
  <si>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</si>
  <si>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</si>
  <si>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</si>
  <si>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</si>
  <si>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</si>
  <si>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</si>
  <si>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</si>
  <si>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</si>
  <si>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</si>
  <si>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</si>
  <si>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</si>
  <si>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</si>
  <si>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</si>
  <si>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</si>
  <si>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</si>
  <si>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</si>
  <si>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</si>
  <si>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</si>
  <si>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</si>
  <si>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</si>
  <si>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</si>
  <si>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</si>
  <si>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</si>
  <si>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</si>
  <si>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</si>
  <si>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</si>
  <si>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</si>
  <si>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</si>
  <si>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</si>
  <si>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</si>
  <si>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</si>
  <si>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</si>
  <si>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</si>
  <si>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</si>
  <si>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</si>
  <si>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</si>
  <si>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</si>
  <si>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</si>
  <si>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</si>
  <si>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</si>
  <si>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</si>
  <si>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</si>
  <si>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</si>
  <si>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</si>
  <si>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</si>
  <si>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</si>
  <si>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</si>
  <si>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</si>
  <si>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</si>
  <si>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</si>
  <si>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</si>
  <si>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</si>
  <si>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</si>
  <si>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</si>
  <si>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</si>
  <si>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</si>
  <si>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</si>
  <si>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</si>
  <si>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</si>
  <si>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</si>
  <si>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</si>
  <si>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</si>
  <si>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</si>
  <si>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</si>
  <si>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</si>
  <si>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</si>
  <si>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</si>
  <si>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</si>
  <si>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</si>
  <si>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</si>
  <si>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</si>
  <si>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</si>
  <si>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</si>
  <si>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</si>
  <si>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</si>
  <si>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</si>
  <si>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</si>
  <si>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</si>
  <si>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</si>
  <si>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</si>
  <si>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</si>
  <si>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</si>
  <si>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</si>
  <si>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</si>
  <si>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</si>
  <si>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</si>
  <si>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</si>
  <si>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</si>
  <si>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</si>
  <si>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</si>
  <si>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</si>
  <si>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</si>
  <si>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</si>
  <si>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</si>
  <si>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</si>
  <si>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</si>
  <si>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</si>
  <si>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</si>
  <si>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</si>
  <si>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</si>
  <si>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</si>
  <si>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</si>
  <si>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</si>
  <si>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</si>
  <si>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</si>
  <si>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</si>
  <si>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</si>
  <si>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</si>
  <si>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</si>
  <si>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</si>
  <si>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</si>
  <si>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</si>
  <si>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</si>
  <si>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</si>
  <si>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</si>
  <si>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</si>
  <si>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</si>
  <si>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</si>
  <si>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</si>
  <si>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</si>
  <si>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</si>
  <si>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</si>
  <si>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</si>
  <si>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</si>
  <si>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</si>
  <si>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</si>
  <si>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</si>
  <si>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</si>
  <si>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</si>
  <si>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</si>
  <si>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</si>
  <si>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</si>
  <si>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</si>
  <si>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</si>
  <si>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</si>
  <si>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</si>
  <si>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</si>
  <si>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</si>
  <si>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</si>
  <si>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</si>
  <si>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</si>
  <si>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</si>
  <si>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</si>
  <si>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</si>
  <si>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</si>
  <si>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</si>
  <si>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</si>
  <si>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</si>
  <si>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</si>
  <si>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</si>
  <si>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</si>
  <si>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</si>
  <si>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</si>
  <si>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</si>
  <si>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</si>
  <si>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</si>
  <si>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</si>
  <si>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</si>
  <si>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</si>
  <si>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</si>
  <si>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</si>
  <si>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</si>
  <si>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</si>
  <si>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</si>
  <si>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</si>
  <si>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</si>
  <si>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</si>
  <si>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</si>
  <si>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</si>
  <si>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</si>
  <si>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</si>
  <si>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</si>
  <si>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</si>
  <si>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</si>
  <si>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</si>
  <si>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</si>
  <si>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</si>
  <si>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</si>
  <si>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</si>
  <si>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</si>
  <si>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</si>
  <si>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</si>
  <si>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</si>
  <si>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</si>
  <si>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</si>
  <si>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</si>
  <si>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</si>
  <si>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</si>
  <si>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</si>
  <si>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</si>
  <si>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</si>
  <si>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</si>
  <si>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</si>
  <si>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</si>
  <si>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</si>
  <si>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</si>
  <si>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</si>
  <si>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</si>
  <si>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</si>
  <si>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</si>
  <si>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</si>
  <si>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</si>
  <si>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</si>
  <si>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</si>
  <si>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</si>
  <si>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</si>
  <si>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</si>
  <si>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</si>
  <si>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</si>
  <si>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</si>
  <si>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</si>
  <si>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</si>
  <si>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</si>
  <si>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</si>
  <si>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</si>
  <si>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</si>
  <si>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</si>
  <si>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</si>
  <si>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</si>
  <si>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</si>
  <si>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</si>
  <si>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</si>
  <si>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</si>
  <si>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</si>
  <si>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</si>
  <si>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</si>
  <si>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</si>
  <si>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</si>
  <si>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</si>
  <si>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</si>
  <si>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</si>
  <si>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</si>
  <si>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</si>
  <si>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</si>
  <si>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</si>
  <si>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</si>
  <si>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</si>
  <si>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</si>
  <si>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</si>
  <si>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</si>
  <si>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</si>
  <si>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</si>
  <si>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</si>
  <si>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</si>
  <si>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</si>
  <si>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</si>
  <si>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</si>
  <si>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</si>
  <si>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</si>
  <si>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</si>
  <si>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</si>
  <si>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</si>
  <si>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</si>
  <si>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</si>
  <si>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</si>
  <si>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</si>
  <si>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</si>
  <si>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</si>
  <si>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</si>
  <si>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</si>
  <si>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</si>
  <si>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</si>
  <si>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</si>
  <si>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</si>
  <si>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</si>
  <si>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</si>
  <si>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</si>
  <si>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</si>
  <si>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</si>
  <si>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</si>
  <si>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</si>
  <si>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</si>
  <si>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</si>
  <si>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</si>
  <si>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</si>
  <si>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</si>
  <si>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</si>
  <si>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</si>
  <si>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</si>
  <si>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</si>
  <si>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</si>
  <si>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</si>
  <si>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</si>
  <si>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</si>
  <si>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</si>
  <si>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</si>
  <si>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</si>
  <si>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</si>
  <si>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</si>
  <si>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</si>
  <si>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</si>
  <si>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</si>
  <si>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</si>
  <si>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</si>
  <si>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</si>
  <si>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</si>
  <si>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</si>
  <si>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</si>
  <si>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</si>
  <si>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</si>
  <si>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</si>
  <si>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</si>
  <si>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</si>
  <si>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</si>
  <si>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</si>
  <si>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</si>
  <si>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</si>
  <si>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</si>
  <si>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</si>
  <si>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</si>
  <si>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</si>
  <si>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</si>
  <si>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</si>
  <si>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</si>
  <si>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</si>
  <si>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</si>
  <si>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</si>
  <si>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</si>
  <si>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</si>
  <si>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</si>
  <si>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</si>
  <si>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</si>
  <si>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</si>
  <si>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</si>
  <si>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</si>
  <si>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</si>
  <si>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</si>
  <si>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</si>
  <si>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</si>
  <si>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</si>
  <si>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</si>
  <si>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</si>
  <si>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</si>
  <si>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</si>
  <si>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</si>
  <si>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</si>
  <si>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</si>
  <si>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</si>
  <si>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</si>
  <si>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</si>
  <si>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</si>
  <si>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</si>
  <si>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</si>
  <si>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</si>
  <si>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</si>
  <si>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</si>
  <si>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</si>
  <si>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</si>
  <si>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</si>
  <si>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</si>
  <si>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</si>
  <si>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</si>
  <si>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</si>
  <si>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</si>
  <si>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</si>
  <si>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</si>
  <si>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</si>
  <si>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</si>
  <si>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</si>
  <si>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</si>
  <si>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</si>
  <si>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</si>
  <si>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</si>
  <si>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</si>
  <si>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</si>
  <si>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</si>
  <si>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</si>
  <si>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</si>
  <si>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</si>
  <si>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</si>
  <si>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</si>
  <si>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</si>
  <si>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</si>
  <si>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</si>
  <si>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</si>
  <si>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</si>
  <si>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</si>
  <si>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</si>
  <si>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</si>
  <si>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</si>
  <si>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</si>
  <si>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</si>
  <si>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</si>
  <si>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</si>
  <si>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</si>
  <si>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</si>
  <si>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</si>
  <si>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</si>
  <si>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</si>
  <si>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</si>
  <si>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</si>
  <si>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</si>
  <si>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</si>
  <si>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</si>
  <si>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</si>
  <si>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</si>
  <si>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</si>
  <si>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</si>
  <si>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</si>
  <si>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</si>
  <si>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</si>
  <si>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</si>
  <si>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</si>
  <si>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</si>
  <si>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</si>
  <si>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</si>
  <si>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</si>
  <si>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</si>
  <si>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</si>
  <si>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</si>
  <si>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</si>
  <si>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</si>
  <si>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</si>
  <si>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</si>
  <si>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</si>
  <si>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</si>
  <si>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</si>
  <si>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</si>
  <si>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</si>
  <si>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</si>
  <si>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</si>
  <si>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</si>
  <si>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</si>
  <si>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</si>
  <si>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</si>
  <si>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</si>
  <si>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</si>
  <si>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</si>
  <si>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</si>
  <si>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</si>
  <si>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</si>
  <si>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</si>
  <si>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</si>
  <si>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</si>
  <si>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</si>
  <si>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</si>
  <si>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</si>
  <si>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</si>
  <si>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</si>
  <si>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</si>
  <si>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</si>
  <si>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</si>
  <si>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</si>
  <si>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</si>
  <si>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</si>
  <si>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</si>
  <si>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</si>
  <si>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</si>
  <si>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</si>
  <si>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</si>
  <si>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</si>
  <si>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</si>
  <si>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</si>
  <si>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</si>
  <si>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</si>
  <si>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</si>
  <si>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</si>
  <si>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</si>
  <si>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</si>
  <si>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</si>
  <si>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</si>
  <si>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</si>
  <si>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</si>
  <si>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</si>
  <si>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</si>
  <si>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</si>
  <si>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</si>
  <si>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</si>
  <si>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</si>
  <si>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</si>
  <si>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</si>
  <si>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</si>
  <si>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</si>
  <si>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</si>
  <si>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</si>
  <si>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</si>
  <si>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</si>
  <si>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</si>
  <si>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</si>
  <si>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</si>
  <si>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</si>
  <si>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</si>
  <si>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</si>
  <si>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</si>
  <si>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</si>
  <si>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</si>
  <si>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</si>
  <si>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</si>
  <si>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</si>
  <si>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</si>
  <si>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</si>
  <si>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</si>
  <si>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</si>
  <si>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</si>
  <si>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</si>
  <si>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</si>
  <si>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</si>
  <si>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</si>
  <si>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</si>
  <si>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</si>
  <si>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</si>
  <si>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</si>
  <si>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</si>
  <si>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</si>
  <si>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</si>
  <si>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</si>
  <si>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</si>
  <si>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</si>
  <si>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</si>
  <si>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</si>
  <si>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</si>
  <si>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</si>
  <si>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</si>
  <si>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</si>
  <si>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</si>
  <si>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</si>
  <si>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</si>
  <si>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</si>
  <si>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</si>
  <si>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</si>
  <si>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</si>
  <si>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</si>
  <si>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</si>
  <si>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</si>
  <si>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</si>
  <si>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</si>
  <si>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</si>
  <si>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</si>
  <si>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</si>
  <si>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</si>
  <si>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</si>
  <si>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</si>
  <si>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</si>
  <si>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</si>
  <si>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</si>
  <si>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</si>
  <si>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</si>
  <si>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</si>
  <si>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</si>
  <si>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</si>
  <si>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</si>
  <si>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</si>
  <si>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</si>
  <si>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</si>
  <si>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</si>
  <si>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</si>
  <si>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</si>
  <si>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</si>
  <si>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</si>
  <si>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</si>
  <si>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</si>
  <si>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</si>
  <si>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</si>
  <si>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</si>
  <si>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</si>
  <si>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</si>
  <si>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</si>
  <si>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</si>
  <si>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</si>
  <si>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</si>
  <si>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</si>
  <si>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</si>
  <si>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</si>
  <si>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</si>
  <si>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</si>
  <si>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</si>
  <si>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</si>
  <si>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</si>
  <si>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</si>
  <si>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</si>
  <si>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</si>
  <si>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</si>
  <si>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</si>
  <si>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</si>
  <si>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</si>
  <si>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</si>
  <si>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</si>
  <si>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</si>
  <si>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</si>
  <si>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</si>
  <si>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</si>
  <si>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</si>
  <si>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</si>
  <si>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</si>
  <si>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</si>
  <si>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</si>
  <si>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</si>
  <si>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</si>
  <si>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</si>
  <si>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</si>
  <si>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</si>
  <si>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</si>
  <si>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</si>
  <si>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</si>
  <si>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</si>
  <si>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</si>
  <si>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</si>
  <si>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</si>
  <si>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</si>
  <si>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</si>
  <si>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</si>
  <si>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</si>
  <si>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</si>
  <si>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</si>
  <si>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</si>
  <si>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</si>
  <si>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</si>
  <si>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</si>
  <si>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</si>
  <si>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</si>
  <si>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</si>
  <si>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</si>
  <si>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</si>
  <si>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</si>
  <si>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</si>
  <si>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</si>
  <si>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</si>
  <si>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</si>
  <si>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</si>
  <si>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</si>
  <si>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</si>
  <si>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</si>
  <si>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</si>
  <si>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</si>
  <si>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</si>
  <si>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</si>
  <si>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</si>
  <si>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</si>
  <si>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</si>
  <si>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</si>
  <si>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</si>
  <si>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</si>
  <si>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</si>
  <si>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</si>
  <si>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</si>
  <si>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</si>
  <si>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</si>
  <si>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</si>
  <si>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</si>
  <si>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</si>
  <si>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</si>
  <si>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</si>
  <si>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</si>
  <si>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</si>
  <si>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</si>
  <si>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</si>
  <si>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</si>
  <si>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</si>
  <si>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</si>
  <si>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</si>
  <si>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</si>
  <si>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</si>
  <si>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</si>
  <si>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</si>
  <si>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</si>
  <si>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</si>
  <si>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</si>
  <si>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</si>
  <si>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</si>
  <si>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</si>
  <si>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</si>
  <si>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</si>
  <si>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</si>
  <si>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</si>
  <si>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</si>
  <si>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</si>
  <si>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</si>
  <si>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</si>
  <si>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</si>
  <si>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</si>
  <si>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</si>
  <si>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</si>
  <si>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</si>
  <si>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</si>
  <si>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</si>
  <si>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</si>
  <si>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</si>
  <si>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</si>
  <si>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</si>
  <si>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</si>
  <si>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</si>
  <si>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</si>
  <si>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</si>
  <si>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</si>
  <si>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</si>
  <si>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</si>
  <si>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</si>
  <si>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</si>
  <si>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</si>
  <si>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</si>
  <si>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</si>
  <si>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</si>
  <si>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</si>
  <si>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</si>
  <si>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</si>
  <si>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</si>
  <si>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</si>
  <si>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</si>
  <si>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</si>
  <si>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</si>
  <si>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</si>
  <si>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</si>
  <si>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</si>
  <si>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</si>
  <si>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</si>
  <si>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</si>
  <si>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</si>
  <si>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</si>
  <si>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</si>
  <si>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</si>
  <si>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</si>
  <si>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</si>
  <si>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</si>
  <si>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</si>
  <si>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</si>
  <si>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</si>
  <si>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</si>
  <si>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</si>
  <si>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</si>
  <si>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</si>
  <si>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</si>
  <si>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</si>
  <si>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</si>
  <si>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</si>
  <si>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</si>
  <si>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</si>
  <si>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</si>
  <si>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</si>
  <si>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</si>
  <si>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</si>
  <si>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</si>
  <si>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</si>
  <si>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</si>
  <si>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</si>
  <si>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</si>
  <si>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</si>
  <si>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</si>
  <si>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</si>
  <si>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</si>
  <si>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</si>
  <si>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</si>
  <si>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</si>
  <si>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</si>
  <si>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</si>
  <si>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</si>
  <si>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</si>
  <si>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</si>
  <si>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</si>
  <si>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</si>
  <si>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</si>
  <si>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</si>
  <si>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</si>
  <si>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</si>
  <si>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</si>
  <si>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</si>
  <si>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</si>
  <si>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</si>
  <si>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</si>
  <si>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</si>
  <si>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</si>
  <si>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</si>
  <si>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</si>
  <si>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</si>
  <si>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</si>
  <si>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</si>
  <si>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</si>
  <si>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</si>
  <si>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</si>
  <si>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</si>
  <si>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</si>
  <si>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</si>
  <si>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</si>
  <si>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</si>
  <si>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</si>
  <si>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</si>
  <si>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</si>
  <si>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</si>
  <si>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</si>
  <si>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</si>
  <si>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</si>
  <si>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</si>
  <si>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</si>
  <si>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</si>
  <si>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</si>
  <si>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</si>
  <si>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</si>
  <si>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</si>
  <si>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</si>
  <si>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</si>
  <si>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</si>
  <si>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</si>
  <si>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</si>
  <si>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</si>
  <si>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</si>
  <si>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</si>
  <si>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</si>
  <si>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</si>
  <si>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</si>
  <si>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</si>
  <si>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</si>
  <si>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</si>
  <si>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</si>
  <si>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</si>
  <si>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</si>
  <si>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</si>
  <si>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</si>
  <si>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</si>
  <si>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</si>
  <si>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</si>
  <si>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</si>
  <si>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</si>
  <si>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</si>
  <si>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</si>
  <si>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</si>
  <si>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</si>
  <si>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</si>
  <si>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</si>
  <si>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</si>
  <si>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</si>
  <si>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</si>
  <si>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</si>
  <si>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</si>
  <si>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</si>
  <si>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</si>
  <si>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</si>
  <si>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</si>
  <si>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</si>
  <si>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</si>
  <si>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</si>
  <si>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</si>
  <si>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</si>
  <si>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</si>
  <si>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</si>
  <si>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</si>
  <si>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</si>
  <si>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</si>
  <si>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</si>
  <si>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</si>
  <si>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</si>
  <si>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</si>
  <si>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</si>
  <si>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</si>
  <si>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</si>
  <si>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</si>
  <si>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</si>
  <si>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</si>
  <si>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</si>
  <si>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</si>
  <si>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</si>
  <si>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</si>
  <si>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</si>
  <si>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</si>
  <si>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</si>
  <si>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</si>
  <si>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</si>
  <si>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</si>
  <si>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</si>
  <si>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</si>
  <si>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</si>
  <si>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</si>
  <si>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</si>
  <si>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</si>
  <si>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</si>
  <si>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</si>
  <si>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</si>
  <si>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</si>
  <si>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</si>
  <si>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</si>
  <si>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</si>
  <si>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</si>
  <si>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</si>
  <si>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</si>
  <si>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</si>
  <si>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</si>
  <si>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</si>
  <si>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</si>
  <si>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</si>
  <si>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</si>
  <si>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</si>
  <si>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</si>
  <si>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</si>
  <si>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</si>
  <si>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</si>
  <si>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</si>
  <si>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</si>
  <si>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</si>
  <si>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</si>
  <si>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</si>
  <si>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</si>
  <si>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</si>
  <si>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</si>
  <si>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</si>
  <si>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</si>
  <si>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</si>
  <si>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</si>
  <si>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</si>
  <si>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</si>
  <si>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</si>
  <si>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</si>
  <si>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</si>
  <si>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</si>
  <si>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</si>
  <si>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</si>
  <si>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</si>
  <si>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</si>
  <si>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</si>
  <si>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</si>
  <si>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</si>
  <si>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</si>
  <si>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</si>
  <si>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</si>
  <si>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</si>
  <si>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</si>
  <si>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</si>
  <si>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</si>
  <si>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</si>
  <si>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</si>
  <si>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</si>
  <si>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</si>
  <si>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</si>
  <si>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</si>
  <si>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</si>
  <si>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</si>
  <si>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</si>
  <si>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</si>
  <si>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</si>
  <si>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</si>
  <si>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</si>
  <si>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</si>
  <si>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</si>
  <si>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</si>
  <si>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</si>
  <si>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</si>
  <si>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</si>
  <si>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</si>
  <si>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</si>
  <si>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</si>
  <si>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</si>
  <si>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</si>
  <si>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</si>
  <si>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</si>
  <si>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</si>
  <si>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</si>
  <si>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</si>
  <si>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</si>
  <si>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</si>
  <si>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</si>
  <si>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</si>
  <si>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</si>
  <si>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</si>
  <si>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</si>
  <si>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</si>
  <si>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</si>
  <si>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</si>
  <si>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</si>
  <si>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</si>
  <si>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</si>
  <si>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</si>
  <si>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</si>
  <si>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</si>
  <si>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</si>
  <si>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</si>
  <si>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</si>
  <si>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</si>
  <si>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</si>
  <si>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</si>
  <si>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</si>
  <si>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</si>
  <si>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</si>
  <si>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</si>
  <si>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</si>
  <si>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</si>
  <si>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</si>
  <si>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</si>
  <si>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</si>
  <si>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</si>
  <si>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</si>
  <si>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</si>
  <si>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</si>
  <si>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</si>
  <si>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</si>
  <si>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</si>
  <si>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</si>
  <si>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</si>
  <si>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</si>
  <si>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</si>
  <si>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</si>
  <si>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</si>
  <si>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</si>
  <si>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</si>
  <si>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</si>
  <si>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</si>
  <si>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</si>
  <si>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</si>
  <si>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</si>
  <si>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</si>
  <si>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</si>
  <si>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</si>
  <si>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</si>
  <si>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</si>
  <si>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</si>
  <si>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</si>
  <si>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</si>
  <si>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</si>
  <si>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</si>
  <si>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</si>
  <si>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</si>
  <si>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</si>
  <si>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</si>
  <si>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</si>
  <si>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</si>
  <si>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</si>
  <si>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</si>
  <si>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</si>
  <si>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</si>
  <si>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</si>
  <si>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</si>
  <si>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</si>
  <si>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</si>
  <si>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</si>
  <si>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</si>
  <si>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</si>
  <si>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</si>
  <si>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</si>
  <si>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</si>
  <si>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</si>
  <si>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</si>
  <si>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</si>
  <si>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</si>
  <si>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</si>
  <si>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</si>
  <si>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</si>
  <si>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</si>
  <si>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</si>
  <si>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</si>
  <si>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</si>
  <si>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</si>
  <si>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</si>
  <si>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</si>
  <si>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</si>
  <si>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</si>
  <si>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</si>
  <si>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</si>
  <si>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</si>
  <si>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</si>
  <si>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</si>
  <si>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</si>
  <si>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</si>
  <si>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</si>
  <si>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</si>
  <si>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</si>
  <si>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</si>
  <si>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</si>
  <si>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</si>
  <si>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</si>
  <si>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</si>
  <si>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</si>
  <si>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</si>
  <si>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</si>
  <si>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</si>
  <si>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</si>
  <si>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</si>
  <si>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</si>
  <si>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</si>
  <si>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</si>
  <si>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</si>
  <si>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</si>
  <si>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</si>
  <si>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</si>
  <si>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</si>
  <si>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</si>
  <si>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</si>
  <si>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</si>
  <si>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</si>
  <si>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</si>
  <si>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</si>
  <si>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</si>
  <si>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</si>
  <si>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</si>
  <si>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</si>
  <si>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</si>
  <si>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</si>
  <si>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</si>
  <si>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</si>
  <si>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</si>
  <si>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</si>
  <si>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</si>
  <si>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</si>
  <si>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</si>
  <si>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</si>
  <si>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</si>
  <si>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</si>
  <si>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</si>
  <si>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</si>
  <si>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</si>
  <si>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</si>
  <si>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</si>
  <si>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</si>
  <si>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</si>
  <si>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</si>
  <si>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</si>
  <si>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</si>
  <si>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</si>
  <si>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</si>
  <si>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</si>
  <si>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</si>
  <si>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</si>
  <si>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</si>
  <si>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</si>
  <si>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</si>
  <si>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</si>
  <si>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</si>
  <si>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</si>
  <si>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</si>
  <si>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</si>
  <si>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</si>
  <si>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</si>
  <si>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</si>
  <si>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</si>
  <si>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</si>
  <si>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</si>
  <si>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</si>
  <si>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</si>
  <si>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</si>
  <si>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</si>
  <si>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</si>
  <si>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</si>
  <si>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</si>
  <si>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</si>
  <si>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</si>
  <si>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</si>
  <si>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</si>
  <si>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</si>
  <si>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</si>
  <si>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</si>
  <si>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</si>
  <si>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</si>
  <si>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</si>
  <si>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</si>
  <si>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</si>
  <si>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</si>
  <si>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</si>
  <si>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</si>
  <si>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</si>
  <si>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</si>
  <si>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</si>
  <si>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</si>
  <si>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</si>
  <si>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</si>
  <si>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</si>
  <si>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</si>
  <si>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</si>
  <si>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</si>
  <si>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</si>
  <si>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</si>
  <si>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</si>
  <si>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</si>
  <si>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</si>
  <si>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</si>
  <si>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</si>
  <si>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</si>
  <si>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</si>
  <si>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</si>
  <si>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</si>
  <si>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</si>
  <si>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</si>
  <si>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</si>
  <si>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</si>
  <si>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</si>
  <si>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</si>
  <si>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</si>
  <si>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</si>
  <si>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</si>
  <si>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</si>
  <si>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</si>
  <si>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</si>
  <si>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</si>
  <si>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</si>
  <si>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</si>
  <si>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</si>
  <si>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</si>
  <si>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</si>
  <si>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</si>
  <si>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</si>
  <si>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</si>
  <si>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</si>
  <si>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</si>
  <si>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</si>
  <si>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</si>
  <si>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</si>
  <si>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</si>
  <si>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</si>
  <si>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</si>
  <si>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</si>
  <si>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</si>
  <si>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</si>
  <si>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</si>
  <si>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</si>
  <si>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</si>
  <si>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</si>
  <si>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</si>
  <si>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</si>
  <si>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</si>
  <si>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</si>
  <si>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</si>
  <si>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</si>
  <si>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</si>
  <si>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</si>
  <si>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</si>
  <si>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</si>
  <si>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</si>
  <si>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</si>
  <si>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</si>
  <si>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</si>
  <si>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</si>
  <si>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</si>
  <si>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</si>
  <si>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</si>
  <si>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</si>
  <si>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</si>
  <si>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</si>
  <si>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</si>
  <si>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</si>
  <si>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</si>
  <si>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</si>
  <si>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</si>
  <si>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</si>
  <si>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</si>
  <si>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</si>
  <si>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</si>
  <si>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</si>
  <si>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</si>
  <si>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</si>
  <si>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</si>
  <si>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</si>
  <si>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</si>
  <si>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</si>
  <si>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</si>
  <si>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</si>
  <si>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</si>
  <si>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</si>
  <si>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</si>
  <si>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</si>
  <si>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</si>
  <si>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</si>
  <si>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</si>
  <si>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</si>
  <si>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</si>
  <si>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</si>
  <si>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</si>
  <si>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</si>
  <si>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</si>
  <si>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</si>
  <si>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</si>
  <si>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</si>
  <si>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</si>
  <si>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</si>
  <si>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</si>
  <si>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</si>
  <si>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</si>
  <si>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</si>
  <si>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</si>
  <si>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</si>
  <si>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</si>
  <si>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</si>
  <si>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</si>
  <si>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</si>
  <si>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</si>
  <si>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</si>
  <si>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</si>
  <si>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</si>
  <si>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</si>
  <si>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</si>
  <si>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</si>
  <si>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</si>
  <si>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</si>
  <si>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</si>
  <si>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</si>
  <si>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</si>
  <si>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</si>
  <si>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</si>
  <si>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</si>
  <si>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</si>
  <si>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</si>
  <si>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</si>
  <si>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</si>
  <si>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</si>
  <si>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</si>
  <si>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</si>
  <si>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</si>
  <si>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</si>
  <si>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</si>
  <si>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</si>
  <si>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</si>
  <si>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</si>
  <si>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</si>
  <si>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</si>
  <si>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</si>
  <si>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</si>
  <si>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</si>
  <si>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</si>
  <si>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</si>
  <si>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</si>
  <si>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</si>
  <si>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</si>
  <si>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</si>
  <si>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</si>
  <si>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</si>
  <si>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</si>
  <si>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</si>
  <si>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</si>
  <si>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</si>
  <si>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</si>
  <si>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</si>
  <si>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</si>
  <si>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</si>
  <si>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</si>
  <si>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</si>
  <si>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</si>
  <si>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</si>
  <si>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</si>
  <si>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</si>
  <si>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</si>
  <si>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</si>
  <si>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</si>
  <si>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</si>
  <si>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</si>
  <si>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</si>
  <si>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</si>
  <si>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</si>
  <si>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</si>
  <si>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</si>
  <si>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</si>
  <si>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</si>
  <si>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</si>
  <si>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</si>
  <si>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</si>
  <si>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</si>
  <si>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</si>
  <si>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</si>
  <si>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</si>
  <si>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</si>
  <si>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</si>
  <si>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</si>
  <si>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</si>
  <si>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</si>
  <si>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</si>
  <si>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</si>
  <si>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</si>
  <si>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</si>
  <si>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</si>
  <si>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</si>
  <si>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</si>
  <si>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</si>
  <si>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</si>
  <si>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</si>
  <si>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</si>
  <si>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</si>
  <si>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</si>
  <si>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</si>
  <si>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</si>
  <si>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</si>
  <si>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</si>
  <si>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</si>
  <si>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</si>
  <si>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</si>
  <si>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</si>
  <si>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</si>
  <si>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</si>
  <si>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</si>
  <si>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</si>
  <si>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</si>
  <si>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</si>
  <si>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</si>
  <si>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</si>
  <si>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</si>
  <si>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</si>
  <si>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</si>
  <si>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</si>
  <si>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</si>
  <si>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</si>
  <si>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</si>
  <si>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</si>
  <si>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</si>
  <si>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</si>
  <si>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</si>
  <si>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</si>
  <si>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</si>
  <si>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</si>
  <si>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</si>
  <si>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</si>
  <si>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</si>
  <si>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</si>
  <si>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</si>
  <si>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</si>
  <si>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</si>
  <si>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</si>
  <si>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</si>
  <si>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</si>
  <si>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</si>
  <si>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</si>
  <si>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</si>
  <si>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</si>
  <si>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</si>
  <si>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</si>
  <si>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</si>
  <si>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</si>
  <si>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</si>
  <si>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</si>
  <si>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</si>
  <si>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</si>
  <si>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</si>
  <si>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</si>
  <si>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</si>
  <si>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</si>
  <si>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</si>
  <si>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</si>
  <si>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</si>
  <si>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</si>
  <si>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</si>
  <si>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</si>
  <si>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</si>
  <si>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</si>
  <si>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</si>
  <si>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</si>
  <si>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</si>
  <si>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</si>
  <si>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</si>
  <si>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</si>
  <si>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</si>
  <si>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</si>
  <si>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</si>
  <si>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</si>
  <si>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</si>
  <si>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</si>
  <si>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</si>
  <si>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</si>
  <si>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</si>
  <si>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</si>
  <si>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</si>
  <si>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</si>
  <si>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</si>
  <si>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</si>
  <si>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</si>
  <si>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</si>
  <si>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</si>
  <si>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</si>
  <si>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</si>
  <si>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</si>
  <si>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</si>
  <si>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</si>
  <si>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</si>
  <si>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</si>
  <si>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</si>
  <si>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</si>
  <si>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</si>
  <si>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</si>
  <si>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</si>
  <si>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</si>
  <si>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</si>
  <si>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</si>
  <si>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</si>
  <si>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</si>
  <si>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</si>
  <si>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</si>
  <si>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</si>
  <si>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</si>
  <si>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</si>
  <si>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</si>
  <si>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</si>
  <si>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</si>
  <si>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</si>
  <si>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</si>
  <si>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</si>
  <si>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</si>
  <si>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</si>
  <si>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</si>
  <si>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</si>
  <si>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</si>
  <si>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</si>
  <si>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</si>
  <si>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</si>
  <si>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</si>
  <si>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</si>
  <si>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</si>
  <si>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</si>
  <si>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</si>
  <si>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</si>
  <si>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</si>
  <si>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</si>
  <si>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</si>
  <si>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</si>
  <si>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</si>
  <si>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</si>
  <si>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</si>
  <si>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</si>
  <si>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</si>
  <si>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</si>
  <si>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</si>
  <si>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</si>
  <si>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</si>
  <si>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</si>
  <si>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</si>
  <si>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</si>
  <si>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</si>
  <si>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</si>
  <si>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</si>
  <si>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</si>
  <si>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</si>
  <si>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</si>
  <si>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</si>
  <si>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</si>
  <si>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</si>
  <si>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</si>
  <si>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</si>
  <si>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</si>
  <si>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</si>
  <si>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</si>
  <si>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</si>
  <si>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</si>
  <si>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</si>
  <si>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</si>
  <si>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</si>
  <si>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</si>
  <si>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</si>
  <si>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</si>
  <si>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</si>
  <si>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</si>
  <si>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</si>
  <si>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</si>
  <si>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</si>
  <si>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</si>
  <si>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</si>
  <si>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</si>
  <si>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</si>
  <si>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</si>
  <si>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</si>
  <si>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</si>
  <si>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</si>
  <si>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</si>
  <si>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</si>
  <si>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</si>
  <si>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</si>
  <si>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</si>
  <si>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</si>
  <si>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</si>
  <si>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</si>
  <si>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</si>
  <si>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</si>
  <si>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</si>
  <si>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</si>
  <si>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</si>
  <si>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</si>
  <si>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</si>
  <si>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</si>
  <si>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</si>
  <si>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</si>
  <si>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</si>
  <si>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</si>
  <si>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</si>
  <si>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</si>
  <si>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</si>
  <si>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</si>
  <si>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</si>
  <si>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</si>
  <si>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</si>
  <si>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</si>
  <si>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</si>
  <si>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</si>
  <si>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</si>
  <si>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</si>
  <si>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</si>
  <si>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</si>
  <si>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</si>
  <si>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</si>
  <si>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</si>
  <si>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</si>
  <si>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</si>
  <si>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</si>
  <si>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</si>
  <si>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</si>
  <si>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</si>
  <si>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</si>
  <si>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</si>
  <si>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</si>
  <si>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</si>
  <si>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</si>
  <si>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</si>
  <si>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</si>
  <si>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</si>
  <si>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</si>
  <si>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</si>
  <si>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</si>
  <si>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</si>
  <si>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</si>
  <si>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</si>
  <si>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</si>
  <si>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</si>
  <si>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</si>
  <si>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</si>
  <si>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</si>
  <si>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</si>
  <si>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</si>
  <si>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</si>
  <si>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</si>
  <si>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</si>
  <si>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</si>
  <si>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</si>
  <si>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</si>
  <si>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</si>
  <si>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</si>
  <si>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</si>
  <si>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</si>
  <si>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</si>
  <si>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</si>
  <si>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</si>
  <si>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</si>
  <si>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</si>
  <si>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</si>
  <si>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</si>
  <si>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</si>
  <si>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</si>
  <si>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</si>
  <si>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</si>
  <si>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</si>
  <si>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</si>
  <si>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</si>
  <si>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</si>
  <si>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</si>
  <si>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</si>
  <si>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</si>
  <si>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</si>
  <si>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</si>
  <si>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</si>
  <si>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</si>
  <si>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</si>
  <si>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</si>
  <si>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</si>
  <si>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</si>
  <si>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</si>
  <si>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</si>
  <si>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</si>
  <si>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</si>
  <si>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</si>
  <si>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</si>
  <si>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</si>
  <si>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</si>
  <si>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</si>
  <si>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</si>
  <si>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</si>
  <si>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</si>
  <si>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</si>
  <si>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</si>
  <si>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</si>
  <si>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</si>
  <si>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</si>
  <si>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</si>
  <si>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</si>
  <si>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</si>
  <si>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</si>
  <si>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</si>
  <si>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</si>
  <si>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</si>
  <si>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</si>
  <si>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</si>
  <si>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</si>
  <si>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</si>
  <si>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</si>
  <si>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</si>
  <si>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</si>
  <si>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</si>
  <si>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</si>
  <si>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</si>
  <si>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</si>
  <si>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</si>
  <si>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</si>
  <si>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</si>
  <si>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</si>
  <si>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</si>
  <si>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</si>
  <si>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</si>
  <si>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</si>
  <si>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</si>
  <si>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</si>
  <si>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</si>
  <si>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</si>
  <si>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</si>
  <si>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</si>
  <si>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</si>
  <si>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</si>
  <si>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</si>
  <si>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</si>
  <si>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</si>
  <si>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</si>
  <si>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</si>
  <si>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</si>
  <si>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</si>
  <si>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</si>
  <si>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</si>
  <si>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</si>
  <si>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</si>
  <si>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</si>
  <si>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</si>
  <si>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</si>
  <si>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</si>
  <si>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</si>
  <si>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</si>
  <si>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</si>
  <si>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</si>
  <si>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</si>
  <si>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</si>
  <si>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</si>
  <si>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</si>
  <si>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</si>
  <si>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</si>
  <si>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</si>
  <si>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</si>
  <si>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</si>
  <si>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</si>
  <si>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</si>
  <si>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</si>
  <si>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</si>
  <si>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</si>
  <si>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</si>
  <si>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</si>
  <si>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</si>
  <si>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</si>
  <si>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</si>
  <si>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</si>
  <si>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</si>
  <si>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</si>
  <si>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</si>
  <si>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</si>
  <si>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</si>
  <si>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</si>
  <si>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</si>
  <si>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</si>
  <si>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</si>
  <si>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</si>
  <si>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</si>
  <si>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</si>
  <si>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</si>
  <si>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</si>
  <si>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</si>
  <si>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</si>
  <si>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</si>
  <si>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</si>
  <si>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</si>
  <si>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</si>
  <si>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</si>
  <si>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</si>
  <si>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</si>
  <si>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</si>
  <si>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</si>
  <si>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</si>
  <si>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</si>
  <si>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</si>
  <si>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</si>
  <si>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</si>
  <si>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</si>
  <si>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</si>
  <si>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</si>
  <si>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</si>
  <si>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</si>
  <si>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</si>
  <si>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</si>
  <si>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</si>
  <si>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</si>
  <si>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</si>
  <si>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</si>
  <si>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</si>
  <si>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</si>
  <si>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</si>
  <si>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</si>
  <si>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</si>
  <si>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</si>
  <si>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</si>
  <si>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</si>
  <si>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</si>
  <si>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</si>
  <si>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</si>
  <si>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</si>
  <si>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</si>
  <si>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</si>
  <si>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</si>
  <si>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</si>
  <si>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</si>
  <si>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</si>
  <si>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</si>
  <si>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</si>
  <si>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</si>
  <si>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</si>
  <si>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</si>
  <si>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</si>
  <si>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</si>
  <si>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</si>
  <si>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</si>
  <si>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</si>
  <si>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</si>
  <si>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</si>
  <si>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</si>
  <si>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</si>
  <si>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</si>
  <si>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</si>
  <si>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</si>
  <si>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</si>
  <si>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</si>
  <si>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</si>
  <si>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</si>
  <si>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</si>
  <si>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</si>
  <si>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</si>
  <si>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</si>
  <si>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</si>
  <si>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</si>
  <si>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</si>
  <si>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</si>
  <si>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</si>
  <si>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</si>
  <si>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</si>
  <si>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</si>
  <si>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</si>
  <si>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</si>
  <si>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</si>
  <si>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</si>
  <si>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</si>
  <si>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</si>
  <si>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</si>
  <si>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</si>
  <si>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</si>
  <si>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</si>
  <si>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</si>
  <si>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</si>
  <si>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</si>
  <si>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</si>
  <si>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</si>
  <si>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</si>
  <si>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</si>
  <si>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</si>
  <si>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</si>
  <si>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</si>
  <si>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</si>
  <si>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</si>
  <si>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</si>
  <si>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</si>
  <si>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</si>
  <si>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</si>
  <si>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</si>
  <si>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</si>
  <si>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</si>
  <si>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</si>
  <si>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</si>
  <si>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</si>
  <si>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</si>
  <si>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</si>
  <si>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</si>
  <si>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</si>
  <si>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</si>
  <si>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</si>
  <si>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</si>
  <si>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</si>
  <si>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</si>
  <si>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</si>
  <si>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</si>
  <si>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</si>
  <si>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</si>
  <si>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</si>
  <si>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</si>
  <si>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</si>
  <si>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</si>
  <si>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</si>
  <si>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</si>
  <si>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</si>
  <si>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</si>
  <si>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</si>
  <si>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</si>
  <si>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</si>
  <si>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</si>
  <si>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</si>
  <si>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</si>
  <si>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</si>
  <si>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</si>
  <si>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</si>
  <si>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</si>
  <si>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</si>
  <si>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</si>
  <si>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</si>
  <si>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</si>
  <si>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</si>
  <si>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</si>
  <si>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</si>
  <si>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</si>
  <si>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</si>
  <si>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</si>
  <si>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</si>
  <si>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</si>
  <si>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</si>
  <si>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</si>
  <si>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</si>
  <si>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</si>
  <si>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</si>
  <si>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</si>
  <si>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</si>
  <si>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</si>
  <si>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</si>
  <si>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</si>
  <si>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</si>
  <si>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</si>
  <si>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</si>
  <si>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</si>
  <si>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</si>
  <si>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</si>
  <si>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</si>
  <si>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</si>
  <si>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</si>
  <si>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</si>
  <si>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</si>
  <si>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</si>
  <si>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</si>
  <si>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</si>
  <si>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</si>
  <si>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</si>
  <si>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</si>
  <si>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</si>
  <si>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</si>
  <si>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</si>
  <si>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</si>
  <si>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</si>
  <si>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</si>
  <si>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</si>
  <si>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</si>
  <si>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</si>
  <si>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</si>
  <si>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</si>
  <si>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</si>
  <si>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</si>
  <si>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</si>
  <si>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</si>
  <si>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</si>
  <si>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</si>
  <si>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</si>
  <si>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</si>
  <si>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</si>
  <si>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</si>
  <si>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</si>
  <si>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</si>
  <si>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</si>
  <si>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</si>
  <si>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</si>
  <si>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</si>
  <si>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</si>
  <si>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</si>
  <si>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</si>
  <si>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</si>
  <si>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</si>
  <si>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</si>
  <si>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</si>
  <si>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</si>
  <si>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</si>
  <si>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</si>
  <si>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</si>
  <si>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</si>
  <si>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</si>
  <si>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</si>
  <si>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</si>
  <si>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</si>
  <si>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</si>
  <si>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</si>
  <si>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</si>
  <si>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</si>
  <si>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</si>
  <si>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</si>
  <si>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</si>
  <si>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</si>
  <si>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</si>
  <si>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</si>
  <si>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</si>
  <si>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</si>
  <si>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</si>
  <si>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</si>
  <si>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</si>
  <si>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</si>
  <si>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</si>
  <si>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</si>
  <si>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</si>
  <si>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</si>
  <si>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</si>
  <si>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</si>
  <si>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</si>
  <si>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</si>
  <si>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</si>
  <si>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</si>
  <si>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</si>
  <si>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</si>
  <si>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</si>
  <si>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</si>
  <si>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</si>
  <si>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</si>
  <si>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</si>
  <si>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</si>
  <si>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</si>
  <si>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</si>
  <si>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</si>
  <si>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</si>
  <si>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</si>
  <si>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</si>
  <si>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</si>
  <si>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</si>
  <si>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</si>
  <si>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</si>
  <si>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</si>
  <si>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</si>
  <si>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</si>
  <si>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</si>
  <si>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</si>
  <si>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</si>
  <si>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</si>
  <si>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</si>
  <si>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</si>
  <si>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</si>
  <si>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</si>
  <si>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</si>
  <si>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</si>
  <si>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</si>
  <si>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</si>
  <si>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</si>
  <si>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</si>
  <si>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</si>
  <si>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</si>
  <si>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</si>
  <si>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</si>
  <si>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</si>
  <si>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</si>
  <si>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</si>
  <si>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</si>
  <si>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</si>
  <si>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</si>
  <si>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</si>
  <si>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</si>
  <si>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</si>
  <si>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</si>
  <si>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</si>
  <si>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</si>
  <si>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</si>
  <si>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</si>
  <si>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</si>
  <si>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</si>
  <si>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</si>
  <si>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</si>
  <si>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</si>
  <si>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</si>
  <si>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</si>
  <si>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</si>
  <si>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</si>
  <si>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</si>
  <si>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</si>
  <si>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</si>
  <si>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</si>
  <si>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</si>
  <si>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</si>
  <si>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</si>
  <si>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</si>
  <si>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</si>
  <si>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</si>
  <si>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</si>
  <si>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</si>
  <si>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</si>
  <si>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</si>
  <si>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</si>
  <si>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</si>
  <si>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</si>
  <si>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</si>
  <si>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</si>
  <si>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</si>
  <si>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</si>
  <si>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</si>
  <si>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</si>
  <si>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</si>
  <si>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</si>
  <si>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</si>
  <si>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</si>
  <si>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</si>
  <si>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</si>
  <si>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</si>
  <si>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</si>
  <si>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</si>
  <si>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</si>
  <si>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</si>
  <si>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</si>
  <si>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</si>
  <si>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</si>
  <si>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</si>
  <si>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</si>
  <si>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</si>
  <si>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</si>
  <si>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</si>
  <si>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</si>
  <si>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</si>
  <si>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</si>
  <si>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</si>
  <si>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</si>
  <si>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</si>
  <si>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</si>
  <si>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</si>
  <si>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</si>
  <si>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</si>
  <si>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</si>
  <si>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</si>
  <si>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</si>
  <si>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</si>
  <si>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</si>
  <si>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</si>
  <si>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</si>
  <si>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</si>
  <si>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</si>
  <si>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</si>
  <si>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</si>
  <si>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</si>
  <si>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</si>
  <si>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</si>
  <si>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</si>
  <si>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</si>
  <si>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</si>
  <si>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</si>
  <si>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</si>
  <si>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</si>
  <si>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</si>
  <si>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</si>
  <si>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</si>
  <si>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</si>
  <si>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</si>
  <si>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</si>
  <si>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</si>
  <si>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</si>
  <si>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</si>
  <si>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</si>
  <si>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</si>
  <si>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</si>
  <si>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</si>
  <si>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</si>
  <si>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</si>
  <si>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</si>
  <si>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</si>
  <si>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</si>
  <si>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</si>
  <si>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</si>
  <si>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</si>
  <si>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</si>
  <si>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</si>
  <si>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</si>
  <si>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</si>
  <si>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</si>
  <si>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</si>
  <si>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</si>
  <si>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</si>
  <si>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</si>
  <si>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</si>
  <si>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</si>
  <si>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</si>
  <si>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</si>
  <si>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</si>
  <si>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</si>
  <si>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</si>
  <si>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</si>
  <si>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</si>
  <si>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</si>
  <si>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</si>
  <si>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</si>
  <si>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</si>
  <si>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</si>
  <si>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</si>
  <si>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</si>
  <si>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</si>
  <si>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</si>
  <si>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</si>
  <si>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</si>
  <si>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</si>
  <si>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</si>
  <si>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</si>
  <si>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</si>
  <si>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</si>
  <si>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</si>
  <si>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</si>
  <si>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</si>
  <si>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</si>
  <si>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</si>
  <si>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</si>
  <si>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</si>
  <si>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</si>
  <si>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</si>
  <si>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</si>
  <si>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</si>
  <si>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</si>
  <si>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</si>
  <si>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</si>
  <si>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</si>
  <si>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</si>
  <si>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</si>
  <si>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</si>
  <si>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</si>
  <si>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</si>
  <si>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</si>
  <si>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</si>
  <si>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</si>
  <si>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</si>
  <si>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</si>
  <si>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</si>
  <si>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</si>
  <si>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</si>
  <si>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</si>
  <si>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</si>
  <si>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</si>
  <si>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</si>
  <si>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</si>
  <si>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</si>
  <si>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</si>
  <si>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</si>
  <si>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</si>
  <si>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</si>
  <si>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</si>
  <si>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</si>
  <si>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</si>
  <si>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</si>
  <si>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</si>
  <si>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</si>
  <si>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</si>
  <si>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</si>
  <si>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</si>
  <si>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</si>
  <si>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</si>
  <si>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</si>
  <si>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</si>
  <si>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</si>
  <si>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</si>
  <si>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</si>
  <si>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</si>
  <si>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</si>
  <si>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</si>
  <si>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</si>
  <si>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</si>
  <si>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</si>
  <si>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</si>
  <si>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</si>
  <si>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</si>
  <si>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</si>
  <si>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</si>
  <si>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</si>
  <si>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</si>
  <si>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</si>
  <si>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</si>
  <si>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</si>
  <si>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</si>
  <si>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</si>
  <si>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</si>
  <si>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</si>
  <si>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</si>
  <si>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</si>
  <si>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</si>
  <si>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</si>
  <si>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</si>
  <si>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</si>
  <si>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</si>
  <si>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</si>
  <si>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</si>
  <si>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</si>
  <si>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</si>
  <si>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</si>
  <si>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</si>
  <si>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</si>
  <si>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</si>
  <si>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</si>
  <si>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</si>
  <si>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</si>
  <si>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</si>
  <si>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</si>
  <si>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</si>
  <si>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</si>
  <si>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</si>
  <si>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</si>
  <si>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</si>
  <si>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</si>
  <si>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</si>
  <si>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</si>
  <si>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</si>
  <si>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</si>
  <si>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</si>
  <si>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</si>
  <si>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</si>
  <si>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</si>
  <si>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</si>
  <si>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</si>
  <si>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</si>
  <si>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</si>
  <si>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</si>
  <si>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</si>
  <si>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</si>
  <si>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</si>
  <si>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</si>
  <si>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</si>
  <si>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</si>
  <si>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</si>
  <si>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</si>
  <si>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</si>
  <si>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</si>
  <si>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</si>
  <si>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</si>
  <si>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</si>
  <si>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</si>
  <si>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</si>
  <si>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</si>
  <si>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</si>
  <si>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</si>
  <si>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</si>
  <si>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</si>
  <si>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</si>
  <si>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</si>
  <si>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</si>
  <si>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</si>
  <si>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</si>
  <si>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</si>
  <si>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</si>
  <si>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</si>
  <si>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</si>
  <si>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</si>
  <si>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</si>
  <si>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</si>
  <si>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</si>
  <si>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</si>
  <si>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</si>
  <si>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</si>
  <si>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</si>
  <si>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</si>
  <si>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</si>
  <si>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</si>
  <si>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</si>
  <si>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</si>
  <si>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</si>
  <si>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</si>
  <si>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</si>
  <si>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</si>
  <si>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</si>
  <si>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</si>
  <si>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</si>
  <si>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</si>
  <si>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</si>
  <si>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</si>
  <si>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</si>
  <si>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</si>
  <si>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</si>
  <si>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</si>
  <si>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</si>
  <si>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</si>
  <si>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</si>
  <si>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</si>
  <si>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</si>
  <si>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</si>
  <si>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</si>
  <si>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</si>
  <si>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</si>
  <si>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</si>
  <si>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</si>
  <si>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</si>
  <si>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</si>
  <si>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</si>
  <si>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</si>
  <si>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</si>
  <si>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</si>
  <si>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</si>
  <si>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</si>
  <si>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</si>
  <si>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</si>
  <si>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</si>
  <si>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</si>
  <si>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</si>
  <si>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</si>
  <si>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</si>
  <si>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</si>
  <si>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</si>
  <si>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</si>
  <si>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</si>
  <si>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</si>
  <si>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</si>
  <si>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</si>
  <si>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</si>
  <si>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</si>
  <si>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</si>
  <si>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</si>
  <si>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</si>
  <si>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</si>
  <si>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</si>
  <si>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</si>
  <si>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</si>
  <si>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</si>
  <si>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</si>
  <si>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</si>
  <si>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</si>
  <si>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</si>
  <si>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</si>
  <si>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</si>
  <si>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</si>
  <si>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</si>
  <si>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</si>
  <si>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</si>
  <si>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</si>
  <si>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</si>
  <si>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</si>
  <si>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</si>
  <si>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</si>
  <si>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</si>
  <si>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</si>
  <si>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</si>
  <si>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</si>
  <si>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</si>
  <si>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</si>
  <si>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</si>
  <si>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</si>
  <si>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</si>
  <si>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</si>
  <si>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</si>
  <si>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</si>
  <si>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</si>
  <si>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</si>
  <si>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</si>
  <si>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</si>
  <si>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</si>
  <si>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</si>
  <si>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</si>
  <si>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</si>
  <si>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</si>
  <si>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</si>
  <si>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</si>
  <si>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</si>
  <si>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</si>
  <si>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</si>
  <si>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</si>
  <si>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</si>
  <si>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</si>
  <si>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</si>
  <si>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</si>
  <si>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</si>
  <si>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</si>
  <si>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</si>
  <si>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</si>
  <si>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</si>
  <si>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</si>
  <si>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</si>
  <si>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</si>
  <si>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</si>
  <si>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</si>
  <si>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</si>
  <si>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</si>
  <si>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</si>
  <si>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</si>
  <si>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</si>
  <si>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</si>
  <si>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</si>
  <si>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</si>
  <si>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</si>
  <si>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</si>
  <si>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</si>
  <si>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</si>
  <si>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</si>
  <si>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</si>
  <si>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</si>
  <si>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</si>
  <si>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</si>
  <si>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</si>
  <si>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</si>
  <si>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</si>
  <si>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</si>
  <si>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</si>
  <si>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</si>
  <si>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</si>
  <si>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</si>
  <si>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</si>
  <si>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</si>
  <si>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</si>
  <si>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</si>
  <si>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</si>
  <si>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</si>
  <si>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</si>
  <si>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</si>
  <si>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</si>
  <si>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</si>
  <si>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</si>
  <si>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</si>
  <si>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</si>
  <si>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</si>
  <si>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</si>
  <si>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</si>
  <si>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</si>
  <si>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</si>
  <si>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</si>
  <si>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</si>
  <si>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</si>
  <si>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</si>
  <si>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</si>
  <si>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</si>
  <si>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</si>
  <si>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</si>
  <si>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</si>
  <si>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</si>
  <si>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</si>
  <si>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</si>
  <si>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</si>
  <si>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</si>
  <si>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</si>
  <si>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</si>
  <si>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</si>
  <si>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</si>
  <si>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</si>
  <si>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</si>
  <si>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</si>
  <si>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</si>
  <si>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</si>
  <si>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</si>
  <si>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</si>
  <si>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</si>
  <si>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</si>
  <si>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</si>
  <si>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</si>
  <si>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</si>
  <si>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</si>
  <si>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</si>
  <si>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</si>
  <si>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</si>
  <si>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</si>
  <si>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</si>
  <si>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</si>
  <si>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</si>
  <si>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</si>
  <si>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</si>
  <si>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</si>
  <si>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</si>
  <si>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</si>
  <si>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</si>
  <si>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</si>
  <si>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</si>
  <si>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</si>
  <si>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</si>
  <si>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</si>
  <si>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</si>
  <si>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</si>
  <si>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</si>
  <si>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</si>
  <si>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</si>
  <si>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</si>
  <si>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</si>
  <si>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</si>
  <si>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</si>
  <si>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</si>
  <si>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</si>
  <si>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</si>
  <si>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</si>
  <si>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</si>
  <si>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</si>
  <si>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</si>
  <si>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</si>
  <si>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</si>
  <si>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</si>
  <si>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</si>
  <si>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</si>
  <si>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</si>
  <si>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</si>
  <si>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</si>
  <si>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</si>
  <si>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</si>
  <si>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</si>
  <si>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</si>
  <si>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</si>
  <si>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</si>
  <si>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</si>
  <si>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</si>
  <si>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</si>
  <si>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</si>
  <si>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</si>
  <si>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</si>
  <si>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</si>
  <si>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</si>
  <si>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</si>
  <si>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</si>
  <si>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</si>
  <si>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</si>
  <si>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</si>
  <si>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</si>
  <si>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</si>
  <si>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</si>
  <si>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</si>
  <si>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</si>
  <si>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</si>
  <si>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</si>
  <si>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</si>
  <si>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</si>
  <si>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</si>
  <si>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</si>
  <si>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</si>
  <si>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</si>
  <si>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</si>
  <si>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</si>
  <si>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</si>
  <si>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</si>
  <si>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</si>
  <si>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</si>
  <si>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</si>
  <si>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</si>
  <si>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</si>
  <si>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</si>
  <si>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</si>
  <si>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</si>
  <si>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</si>
  <si>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</si>
  <si>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</si>
  <si>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</si>
  <si>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</si>
  <si>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</si>
  <si>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</si>
  <si>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</si>
  <si>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</si>
  <si>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</si>
  <si>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</si>
  <si>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</si>
  <si>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</si>
  <si>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</si>
  <si>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</si>
  <si>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</si>
  <si>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</si>
  <si>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</si>
  <si>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</si>
  <si>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</si>
  <si>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</si>
  <si>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</si>
  <si>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</si>
  <si>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</si>
  <si>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</si>
  <si>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</si>
  <si>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</si>
  <si>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</si>
  <si>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</si>
  <si>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</si>
  <si>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</si>
  <si>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</si>
  <si>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</si>
  <si>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</si>
  <si>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</si>
  <si>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</si>
  <si>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</si>
  <si>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</si>
  <si>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</si>
  <si>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</si>
  <si>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</si>
  <si>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</si>
  <si>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</si>
  <si>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</si>
  <si>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</si>
  <si>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</si>
  <si>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</si>
  <si>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</si>
  <si>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</si>
  <si>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</si>
  <si>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</si>
  <si>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</si>
  <si>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</si>
  <si>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</si>
  <si>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</si>
  <si>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</si>
  <si>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</si>
  <si>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</si>
  <si>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</si>
  <si>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</si>
  <si>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</si>
  <si>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</si>
  <si>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</si>
  <si>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</si>
  <si>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</si>
  <si>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</si>
  <si>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</si>
  <si>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</si>
  <si>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</si>
  <si>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</si>
  <si>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</si>
  <si>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</si>
  <si>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</si>
  <si>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</si>
  <si>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</si>
  <si>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</si>
  <si>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</si>
  <si>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</si>
  <si>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</si>
  <si>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</si>
  <si>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</si>
  <si>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</si>
  <si>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</si>
  <si>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</si>
  <si>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</si>
  <si>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</si>
  <si>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</si>
  <si>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</si>
  <si>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</si>
  <si>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</si>
  <si>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</si>
  <si>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</si>
  <si>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</si>
  <si>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</si>
  <si>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</si>
  <si>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</si>
  <si>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</si>
  <si>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</si>
  <si>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</si>
  <si>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</si>
  <si>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</si>
  <si>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</si>
  <si>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</si>
  <si>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</si>
  <si>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</si>
  <si>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</si>
  <si>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</si>
  <si>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</si>
  <si>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</si>
  <si>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</si>
  <si>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</si>
  <si>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</si>
  <si>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</si>
  <si>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</si>
  <si>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</si>
  <si>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</si>
  <si>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</si>
  <si>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</si>
  <si>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</si>
  <si>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</si>
  <si>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</si>
  <si>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</si>
  <si>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</si>
  <si>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</si>
  <si>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</si>
  <si>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</si>
  <si>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</si>
  <si>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</si>
  <si>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</si>
  <si>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</si>
  <si>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</si>
  <si>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</si>
  <si>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</si>
  <si>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</si>
  <si>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</si>
  <si>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</si>
  <si>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</si>
  <si>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</si>
  <si>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</si>
  <si>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</si>
  <si>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</si>
  <si>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</si>
  <si>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</si>
  <si>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</si>
  <si>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</si>
  <si>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</si>
  <si>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</si>
  <si>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</si>
  <si>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</si>
  <si>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</si>
  <si>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</si>
  <si>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</si>
  <si>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</si>
  <si>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</si>
  <si>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</si>
  <si>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</si>
  <si>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</si>
  <si>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</si>
  <si>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</si>
  <si>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</si>
  <si>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</si>
  <si>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</si>
  <si>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</si>
  <si>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</si>
  <si>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</si>
  <si>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</si>
  <si>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</si>
  <si>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</si>
  <si>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</si>
  <si>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</si>
  <si>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</si>
  <si>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</si>
  <si>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</si>
  <si>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</si>
  <si>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</si>
  <si>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</si>
  <si>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</si>
  <si>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</si>
  <si>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</si>
  <si>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</si>
  <si>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</si>
  <si>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</si>
  <si>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</si>
  <si>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</si>
  <si>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</si>
  <si>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</si>
  <si>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</si>
  <si>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</si>
  <si>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</si>
  <si>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</si>
  <si>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</si>
  <si>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</si>
  <si>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</si>
  <si>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</si>
  <si>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</si>
  <si>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</si>
  <si>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</si>
  <si>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</si>
  <si>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</si>
  <si>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</si>
  <si>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</si>
  <si>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</si>
  <si>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</si>
  <si>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</si>
  <si>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</si>
  <si>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</si>
  <si>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</si>
  <si>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</si>
  <si>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</si>
  <si>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</si>
  <si>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</si>
  <si>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</si>
  <si>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</si>
  <si>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</si>
  <si>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</si>
  <si>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</si>
  <si>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</si>
  <si>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</si>
  <si>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</si>
  <si>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</si>
  <si>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</si>
  <si>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</si>
  <si>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</si>
  <si>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</si>
  <si>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</si>
  <si>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</si>
  <si>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</si>
  <si>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</si>
  <si>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</si>
  <si>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</si>
  <si>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</si>
  <si>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</si>
  <si>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</si>
  <si>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</si>
  <si>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</si>
  <si>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</si>
  <si>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</si>
  <si>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</si>
  <si>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</si>
  <si>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</si>
  <si>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</si>
  <si>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</si>
  <si>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</si>
  <si>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</si>
  <si>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</si>
  <si>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</si>
  <si>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</si>
  <si>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</si>
  <si>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</si>
  <si>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</si>
  <si>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</si>
  <si>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</si>
  <si>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</si>
  <si>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</si>
  <si>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</si>
  <si>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</si>
  <si>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</si>
  <si>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</si>
  <si>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</si>
  <si>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</si>
  <si>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</si>
  <si>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</si>
  <si>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</si>
  <si>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</si>
  <si>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</si>
  <si>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</si>
  <si>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</si>
  <si>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</si>
  <si>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</si>
  <si>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</si>
  <si>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</si>
  <si>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</si>
  <si>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</si>
  <si>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</si>
  <si>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</si>
  <si>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</si>
  <si>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</si>
  <si>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</si>
  <si>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</si>
  <si>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</si>
  <si>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</si>
  <si>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</si>
  <si>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</si>
  <si>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</si>
  <si>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</si>
  <si>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</si>
  <si>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</si>
  <si>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</si>
  <si>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</si>
  <si>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</si>
  <si>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</si>
  <si>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</si>
  <si>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</si>
  <si>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</si>
  <si>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</si>
  <si>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</si>
  <si>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</si>
  <si>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</si>
  <si>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</si>
  <si>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</si>
  <si>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</si>
  <si>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</si>
  <si>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</si>
  <si>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</si>
  <si>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</si>
  <si>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</si>
  <si>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</si>
  <si>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</si>
  <si>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</si>
  <si>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</si>
  <si>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</si>
  <si>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</si>
  <si>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</si>
  <si>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</si>
  <si>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</si>
  <si>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</si>
  <si>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</si>
  <si>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</si>
  <si>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</si>
  <si>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</si>
  <si>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</si>
  <si>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</si>
  <si>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</si>
  <si>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</si>
  <si>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</si>
  <si>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</si>
  <si>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</si>
  <si>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</si>
  <si>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</si>
  <si>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</si>
  <si>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</si>
  <si>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</si>
  <si>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</si>
  <si>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</si>
  <si>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</si>
  <si>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</si>
  <si>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</si>
  <si>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</si>
  <si>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</si>
  <si>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</si>
  <si>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</si>
  <si>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</si>
  <si>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</si>
  <si>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</si>
  <si>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</si>
  <si>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</si>
  <si>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</si>
  <si>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</si>
  <si>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</si>
  <si>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</si>
  <si>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</si>
  <si>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</si>
  <si>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</si>
  <si>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</si>
  <si>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</si>
  <si>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</si>
  <si>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</si>
  <si>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</si>
  <si>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</si>
  <si>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</si>
  <si>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</si>
  <si>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</si>
  <si>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</si>
  <si>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</si>
  <si>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</si>
  <si>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</si>
  <si>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</si>
  <si>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</si>
  <si>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</si>
  <si>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</si>
  <si>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</si>
  <si>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</si>
  <si>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</si>
  <si>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</si>
  <si>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</si>
  <si>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</si>
  <si>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</si>
  <si>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</si>
  <si>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</si>
  <si>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</si>
  <si>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</si>
  <si>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</si>
  <si>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</si>
  <si>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</si>
  <si>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</si>
  <si>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</si>
  <si>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</si>
  <si>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</si>
  <si>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</si>
  <si>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</si>
  <si>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</si>
  <si>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</si>
  <si>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</si>
  <si>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</si>
  <si>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</si>
  <si>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</si>
  <si>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</si>
  <si>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</si>
  <si>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</si>
  <si>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</si>
  <si>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</si>
  <si>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</si>
  <si>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</si>
  <si>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</si>
  <si>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</si>
  <si>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</si>
  <si>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</si>
  <si>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</si>
  <si>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</si>
  <si>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</si>
  <si>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</si>
  <si>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</si>
  <si>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</si>
  <si>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</si>
  <si>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</si>
  <si>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</si>
  <si>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</si>
  <si>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</si>
  <si>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</si>
  <si>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</si>
  <si>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</si>
  <si>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</si>
  <si>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</si>
  <si>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</si>
  <si>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</si>
  <si>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</si>
  <si>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</si>
  <si>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</si>
  <si>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</si>
  <si>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</si>
  <si>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</si>
  <si>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</si>
  <si>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</si>
  <si>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</si>
  <si>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</si>
  <si>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</si>
  <si>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</si>
  <si>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</si>
  <si>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</si>
  <si>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</si>
  <si>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</si>
  <si>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</si>
  <si>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</si>
  <si>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</si>
  <si>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</si>
  <si>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</si>
  <si>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</si>
  <si>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</si>
  <si>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</si>
  <si>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</si>
  <si>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</si>
  <si>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</si>
  <si>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</si>
  <si>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</si>
  <si>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</si>
  <si>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</si>
  <si>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</si>
  <si>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</si>
  <si>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</si>
  <si>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</si>
  <si>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</si>
  <si>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</si>
  <si>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</si>
  <si>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</si>
  <si>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</si>
  <si>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</si>
  <si>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</si>
  <si>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</si>
  <si>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</si>
  <si>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</si>
  <si>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</si>
  <si>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</si>
  <si>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</si>
  <si>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</si>
  <si>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</si>
  <si>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</si>
  <si>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</si>
  <si>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</si>
  <si>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</si>
  <si>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</si>
  <si>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</si>
  <si>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</si>
  <si>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</si>
  <si>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</si>
  <si>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</si>
  <si>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</si>
  <si>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</si>
  <si>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</si>
  <si>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</si>
  <si>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</si>
  <si>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</si>
  <si>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</si>
  <si>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</si>
  <si>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</si>
  <si>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</si>
  <si>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</si>
  <si>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</si>
  <si>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</si>
  <si>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</si>
  <si>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</si>
  <si>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</si>
  <si>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</si>
  <si>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</si>
  <si>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</si>
  <si>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</si>
  <si>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</si>
  <si>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</si>
  <si>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</si>
  <si>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</si>
  <si>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</si>
  <si>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</si>
  <si>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</si>
  <si>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</si>
  <si>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</si>
  <si>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</si>
  <si>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</si>
  <si>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</si>
  <si>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</si>
  <si>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</si>
  <si>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</si>
  <si>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</si>
  <si>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</si>
  <si>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</si>
  <si>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</si>
  <si>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</si>
  <si>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</si>
  <si>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</si>
  <si>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</si>
  <si>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</si>
  <si>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</si>
  <si>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</si>
  <si>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</si>
  <si>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</si>
  <si>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</si>
  <si>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</si>
  <si>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</si>
  <si>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</si>
  <si>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</si>
  <si>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</si>
  <si>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</si>
  <si>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</si>
  <si>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</si>
  <si>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</si>
  <si>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</si>
  <si>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</si>
  <si>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</si>
  <si>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</si>
  <si>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</si>
  <si>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</si>
  <si>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</si>
  <si>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</si>
  <si>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</si>
  <si>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</si>
  <si>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</si>
  <si>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</si>
  <si>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</si>
  <si>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</si>
  <si>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</si>
  <si>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</si>
  <si>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</si>
  <si>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</si>
  <si>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</si>
  <si>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</si>
  <si>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</si>
  <si>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</si>
  <si>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</si>
  <si>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</si>
  <si>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</si>
  <si>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</si>
  <si>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</si>
  <si>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</si>
  <si>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</si>
  <si>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</si>
  <si>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</si>
  <si>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</si>
  <si>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</si>
  <si>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</si>
  <si>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</si>
  <si>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</si>
  <si>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</si>
  <si>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</si>
  <si>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</si>
  <si>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</si>
  <si>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</si>
  <si>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</si>
  <si>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</si>
  <si>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</si>
  <si>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</si>
  <si>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</si>
  <si>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</si>
  <si>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</si>
  <si>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</si>
  <si>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</si>
  <si>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</si>
  <si>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</si>
  <si>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</si>
  <si>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</si>
  <si>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</si>
  <si>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</si>
  <si>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</si>
  <si>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</si>
  <si>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</si>
  <si>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</si>
  <si>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</si>
  <si>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</si>
  <si>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</si>
  <si>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</si>
  <si>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</si>
  <si>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</si>
  <si>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</si>
  <si>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</si>
  <si>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</si>
  <si>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</si>
  <si>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</si>
  <si>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</si>
  <si>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</si>
  <si>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</si>
  <si>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</si>
  <si>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</si>
  <si>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</si>
  <si>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</si>
  <si>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</si>
  <si>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</si>
  <si>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</si>
  <si>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</si>
  <si>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</si>
  <si>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</si>
  <si>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</si>
  <si>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</si>
  <si>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</si>
  <si>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</si>
  <si>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</si>
  <si>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</si>
  <si>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</si>
  <si>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</si>
  <si>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</si>
  <si>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</si>
  <si>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</si>
  <si>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</si>
  <si>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</si>
  <si>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</si>
  <si>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</si>
  <si>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</si>
  <si>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</si>
  <si>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</si>
  <si>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</si>
  <si>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</si>
  <si>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</si>
  <si>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</si>
  <si>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</si>
  <si>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</si>
  <si>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</si>
  <si>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</si>
  <si>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</si>
  <si>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</si>
  <si>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</si>
  <si>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</si>
  <si>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</si>
  <si>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</si>
  <si>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</si>
  <si>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</si>
  <si>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</si>
  <si>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</si>
  <si>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</si>
  <si>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</si>
  <si>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</si>
  <si>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</si>
  <si>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</si>
  <si>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</si>
  <si>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</si>
  <si>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</si>
  <si>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</si>
  <si>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</si>
  <si>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</si>
  <si>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</si>
  <si>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</si>
  <si>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</si>
  <si>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</si>
  <si>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</si>
  <si>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</si>
  <si>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</si>
  <si>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</si>
  <si>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</si>
  <si>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</si>
  <si>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</si>
  <si>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</si>
  <si>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</si>
  <si>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</si>
  <si>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</si>
  <si>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</si>
  <si>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</si>
  <si>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</si>
  <si>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</si>
  <si>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</si>
  <si>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</si>
  <si>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</si>
  <si>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</si>
  <si>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</si>
  <si>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</si>
  <si>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</si>
  <si>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</si>
  <si>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</si>
  <si>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</si>
  <si>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</si>
  <si>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</si>
  <si>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</si>
  <si>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</si>
  <si>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</si>
  <si>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</si>
  <si>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</si>
  <si>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</si>
  <si>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</si>
  <si>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</si>
  <si>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</si>
  <si>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</si>
  <si>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</si>
  <si>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</si>
  <si>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</si>
  <si>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</si>
  <si>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</si>
  <si>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</si>
  <si>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</si>
  <si>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</si>
  <si>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</si>
  <si>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</si>
  <si>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</si>
  <si>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</si>
  <si>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</si>
  <si>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</si>
  <si>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</si>
  <si>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</si>
  <si>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</si>
  <si>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</si>
  <si>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</si>
  <si>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</si>
  <si>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</si>
  <si>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</si>
  <si>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</si>
  <si>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</si>
  <si>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</si>
  <si>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</si>
  <si>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</si>
  <si>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</si>
  <si>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</si>
  <si>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</si>
  <si>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</si>
  <si>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</si>
  <si>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</si>
  <si>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</si>
  <si>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</si>
  <si>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</si>
  <si>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</si>
  <si>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</si>
  <si>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</si>
  <si>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</si>
  <si>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</si>
  <si>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</si>
  <si>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</si>
  <si>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</si>
  <si>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</si>
  <si>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</si>
  <si>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</si>
  <si>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</si>
  <si>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</si>
  <si>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</si>
  <si>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</si>
  <si>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</si>
  <si>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</si>
  <si>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</si>
  <si>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</si>
  <si>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</si>
  <si>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</si>
  <si>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</si>
  <si>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</si>
  <si>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</si>
  <si>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</si>
  <si>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</si>
  <si>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</si>
  <si>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</si>
  <si>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</si>
  <si>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</si>
  <si>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</si>
  <si>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</si>
  <si>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</si>
  <si>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</si>
  <si>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</si>
  <si>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</si>
  <si>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</si>
  <si>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</si>
  <si>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</si>
  <si>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</si>
  <si>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</si>
  <si>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</si>
  <si>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</si>
  <si>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</si>
  <si>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</si>
  <si>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</si>
  <si>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</si>
  <si>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</si>
  <si>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</si>
  <si>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</si>
  <si>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</si>
  <si>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</si>
  <si>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</si>
  <si>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</si>
  <si>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</si>
  <si>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</si>
  <si>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</si>
  <si>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</si>
  <si>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</si>
  <si>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</si>
  <si>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</si>
  <si>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</si>
  <si>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</si>
  <si>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</si>
  <si>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</si>
  <si>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</si>
  <si>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</si>
  <si>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</si>
  <si>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</si>
  <si>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</si>
  <si>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</si>
  <si>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</si>
  <si>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</si>
  <si>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</si>
  <si>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</si>
  <si>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</si>
  <si>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</si>
  <si>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</si>
  <si>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</si>
  <si>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</si>
  <si>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</si>
  <si>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</si>
  <si>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</si>
  <si>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</si>
  <si>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</si>
  <si>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</si>
  <si>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</si>
  <si>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</si>
  <si>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</si>
  <si>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</si>
  <si>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</si>
  <si>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</si>
  <si>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</si>
  <si>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</si>
  <si>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</si>
  <si>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</si>
  <si>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</si>
  <si>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</si>
  <si>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</si>
  <si>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</si>
  <si>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</si>
  <si>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</si>
  <si>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</si>
  <si>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</si>
  <si>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</si>
  <si>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</si>
  <si>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</si>
  <si>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</si>
  <si>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</si>
  <si>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</si>
  <si>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</si>
  <si>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</si>
  <si>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</si>
  <si>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</si>
  <si>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</si>
  <si>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</si>
  <si>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</si>
  <si>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</si>
  <si>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</si>
  <si>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</si>
  <si>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</si>
  <si>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</si>
  <si>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</si>
  <si>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</si>
  <si>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</si>
  <si>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</si>
  <si>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</si>
  <si>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</si>
  <si>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</si>
  <si>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</si>
  <si>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</si>
  <si>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</si>
  <si>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</si>
  <si>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</si>
  <si>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</si>
  <si>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</si>
  <si>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</si>
  <si>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</si>
  <si>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</si>
  <si>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</si>
  <si>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</si>
  <si>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</si>
  <si>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</si>
  <si>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</si>
  <si>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</si>
  <si>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</si>
  <si>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</si>
  <si>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</si>
  <si>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</si>
  <si>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</si>
  <si>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</si>
  <si>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</si>
  <si>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</si>
  <si>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</si>
  <si>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</si>
  <si>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</si>
  <si>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</si>
  <si>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</si>
  <si>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</si>
  <si>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</si>
  <si>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</si>
  <si>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</si>
  <si>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</si>
  <si>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</si>
  <si>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</si>
  <si>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</si>
  <si>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</si>
  <si>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</si>
  <si>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</si>
  <si>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</si>
  <si>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</si>
  <si>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</si>
  <si>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</si>
  <si>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</si>
  <si>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</si>
  <si>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</si>
  <si>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</si>
  <si>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</si>
  <si>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</si>
  <si>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</si>
  <si>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</si>
  <si>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</si>
  <si>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</si>
  <si>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</si>
  <si>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</si>
  <si>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</si>
  <si>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</si>
  <si>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</si>
  <si>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</si>
  <si>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</si>
  <si>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</si>
  <si>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</si>
  <si>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</si>
  <si>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</si>
  <si>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</si>
  <si>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</si>
  <si>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</si>
  <si>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</si>
  <si>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</si>
  <si>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</si>
  <si>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</si>
  <si>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</si>
  <si>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</si>
  <si>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</si>
  <si>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</si>
  <si>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</si>
  <si>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</si>
  <si>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</si>
  <si>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</si>
  <si>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</si>
  <si>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</si>
  <si>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</si>
  <si>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</si>
  <si>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</si>
  <si>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</si>
  <si>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</si>
  <si>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</si>
  <si>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</si>
  <si>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</si>
  <si>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</si>
  <si>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</si>
  <si>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</si>
  <si>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</si>
  <si>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</si>
  <si>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</si>
  <si>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</si>
  <si>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</si>
  <si>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</si>
  <si>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</si>
  <si>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</si>
  <si>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</si>
  <si>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</si>
  <si>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</si>
  <si>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</si>
  <si>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</si>
  <si>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</si>
  <si>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</si>
  <si>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</si>
  <si>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</si>
  <si>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</si>
  <si>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</si>
  <si>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</si>
  <si>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</si>
  <si>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</si>
  <si>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</si>
  <si>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</si>
  <si>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</si>
  <si>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</si>
  <si>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</si>
  <si>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</si>
  <si>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</si>
  <si>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</si>
  <si>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</si>
  <si>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</si>
  <si>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</si>
  <si>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</si>
  <si>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</si>
  <si>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</si>
  <si>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</si>
  <si>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</si>
  <si>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</si>
  <si>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</si>
  <si>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</si>
  <si>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</si>
  <si>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</si>
  <si>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</si>
  <si>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</si>
  <si>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</si>
  <si>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</si>
  <si>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</si>
  <si>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</si>
  <si>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</si>
  <si>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</si>
  <si>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</si>
  <si>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</si>
  <si>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</si>
  <si>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</si>
  <si>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</si>
  <si>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</si>
  <si>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</si>
  <si>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</si>
  <si>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</si>
  <si>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</si>
  <si>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</si>
  <si>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</si>
  <si>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</si>
  <si>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</si>
  <si>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</si>
  <si>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</si>
  <si>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</si>
  <si>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</si>
  <si>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</si>
  <si>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</si>
  <si>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</si>
  <si>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</si>
  <si>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</si>
  <si>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</si>
  <si>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</si>
  <si>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</si>
  <si>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</si>
  <si>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</si>
  <si>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</si>
  <si>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</si>
  <si>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</si>
  <si>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</si>
  <si>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</si>
  <si>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</si>
  <si>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</si>
  <si>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</si>
  <si>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</si>
  <si>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</si>
  <si>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</si>
  <si>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</si>
  <si>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</si>
  <si>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</si>
  <si>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</si>
  <si>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</si>
  <si>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</si>
  <si>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</si>
  <si>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</si>
  <si>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</si>
  <si>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</si>
  <si>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</si>
  <si>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</si>
  <si>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</si>
  <si>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</si>
  <si>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</si>
  <si>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</si>
  <si>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</si>
  <si>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</si>
  <si>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</si>
  <si>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</si>
  <si>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</si>
  <si>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</si>
  <si>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</si>
  <si>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</si>
  <si>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</si>
  <si>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</si>
  <si>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</si>
  <si>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</si>
  <si>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</si>
  <si>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</si>
  <si>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</si>
  <si>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</si>
  <si>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</si>
  <si>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</si>
  <si>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</si>
  <si>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</si>
  <si>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</si>
  <si>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</si>
  <si>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</si>
  <si>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</si>
  <si>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</si>
  <si>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</si>
  <si>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</si>
  <si>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</si>
  <si>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</si>
  <si>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</si>
  <si>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</si>
  <si>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</si>
  <si>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</si>
  <si>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</si>
  <si>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</si>
  <si>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</si>
  <si>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</si>
  <si>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</si>
  <si>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</si>
  <si>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</si>
  <si>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</si>
  <si>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</si>
  <si>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</si>
  <si>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</si>
  <si>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</si>
  <si>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</si>
  <si>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</si>
  <si>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</si>
  <si>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</si>
  <si>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</si>
  <si>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</si>
  <si>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</si>
  <si>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</si>
  <si>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</si>
  <si>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</si>
  <si>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</si>
  <si>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</si>
  <si>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</si>
  <si>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</si>
  <si>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</si>
  <si>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</si>
  <si>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</si>
  <si>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</si>
  <si>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</si>
  <si>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</si>
  <si>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</si>
  <si>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</si>
  <si>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</si>
  <si>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</si>
  <si>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</si>
  <si>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</si>
  <si>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</si>
  <si>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</si>
  <si>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</si>
  <si>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</si>
  <si>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</si>
  <si>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</si>
  <si>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</si>
  <si>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</si>
  <si>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</si>
  <si>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</si>
  <si>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</si>
  <si>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</si>
  <si>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</si>
  <si>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</si>
  <si>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</si>
  <si>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</si>
  <si>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</si>
  <si>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</si>
  <si>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</si>
  <si>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</si>
  <si>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</si>
  <si>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</si>
  <si>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</si>
  <si>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</si>
  <si>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</si>
  <si>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</si>
  <si>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</si>
  <si>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</si>
  <si>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</si>
  <si>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</si>
  <si>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</si>
  <si>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</si>
  <si>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</si>
  <si>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</si>
  <si>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</si>
  <si>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</si>
  <si>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</si>
  <si>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</si>
  <si>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</si>
  <si>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</si>
  <si>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</si>
  <si>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</si>
  <si>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</si>
  <si>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</si>
  <si>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</si>
  <si>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</si>
  <si>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</si>
  <si>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</si>
  <si>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</si>
  <si>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</si>
  <si>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</si>
  <si>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</si>
  <si>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</si>
  <si>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</si>
  <si>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</si>
  <si>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</si>
  <si>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</si>
  <si>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</si>
  <si>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</si>
  <si>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</si>
  <si>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</si>
  <si>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</si>
  <si>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</si>
  <si>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</si>
  <si>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</si>
  <si>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</si>
  <si>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</si>
  <si>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</si>
  <si>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</si>
  <si>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</si>
  <si>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</si>
  <si>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</si>
  <si>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</si>
  <si>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</si>
  <si>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</si>
  <si>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</si>
  <si>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</si>
  <si>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</si>
  <si>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</si>
  <si>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</si>
  <si>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</si>
  <si>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</si>
  <si>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</si>
  <si>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</si>
  <si>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</si>
  <si>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</si>
  <si>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</si>
  <si>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</si>
  <si>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</si>
  <si>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</si>
  <si>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</si>
  <si>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</si>
  <si>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</si>
  <si>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</si>
  <si>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</si>
  <si>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</si>
  <si>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</si>
  <si>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</si>
  <si>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</si>
  <si>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</si>
  <si>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</si>
  <si>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</si>
  <si>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</si>
  <si>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</si>
  <si>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</si>
  <si>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</si>
  <si>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</si>
  <si>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</si>
  <si>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</si>
  <si>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</si>
  <si>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</si>
  <si>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</si>
  <si>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</si>
  <si>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</si>
  <si>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</si>
  <si>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</si>
  <si>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</si>
  <si>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</si>
  <si>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</si>
  <si>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</si>
  <si>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</si>
  <si>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</si>
  <si>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</si>
  <si>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</si>
  <si>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</si>
  <si>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</si>
  <si>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</si>
  <si>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</si>
  <si>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</si>
  <si>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</si>
  <si>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</si>
  <si>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</si>
  <si>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</si>
  <si>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</si>
  <si>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</si>
  <si>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</si>
  <si>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</si>
  <si>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</si>
  <si>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</si>
  <si>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</si>
  <si>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</si>
  <si>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</si>
  <si>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</si>
  <si>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</si>
  <si>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</si>
  <si>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</si>
  <si>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</si>
  <si>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</si>
  <si>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</si>
  <si>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</si>
  <si>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</si>
  <si>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</si>
  <si>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</si>
  <si>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</si>
  <si>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</si>
  <si>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</si>
  <si>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</si>
  <si>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</si>
  <si>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</si>
  <si>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</si>
  <si>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</si>
  <si>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</si>
  <si>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</si>
  <si>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</si>
  <si>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</si>
  <si>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</si>
  <si>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</si>
  <si>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</si>
  <si>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</si>
  <si>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</si>
  <si>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</si>
  <si>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</si>
  <si>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</si>
  <si>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</si>
  <si>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</si>
  <si>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</si>
  <si>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</si>
  <si>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</si>
  <si>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</si>
  <si>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</si>
  <si>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</si>
  <si>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</si>
  <si>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</si>
  <si>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</si>
  <si>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</si>
  <si>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</si>
  <si>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</si>
  <si>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</si>
  <si>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</si>
  <si>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</si>
  <si>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</si>
  <si>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</si>
  <si>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</si>
  <si>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</si>
  <si>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</si>
  <si>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</si>
  <si>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</si>
  <si>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</si>
  <si>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</si>
  <si>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</si>
  <si>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</si>
  <si>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</si>
  <si>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</si>
  <si>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</si>
  <si>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</si>
  <si>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</si>
  <si>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</si>
  <si>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</si>
  <si>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</si>
  <si>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</si>
  <si>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</si>
  <si>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</si>
  <si>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</si>
  <si>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</si>
  <si>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</si>
  <si>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</si>
  <si>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</si>
  <si>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</si>
  <si>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</si>
  <si>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</si>
  <si>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</si>
  <si>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</si>
  <si>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</si>
  <si>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</si>
  <si>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</si>
  <si>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</si>
  <si>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</si>
  <si>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</si>
  <si>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</si>
  <si>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</si>
  <si>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</si>
  <si>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</si>
  <si>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</si>
  <si>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</si>
  <si>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</si>
  <si>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</si>
  <si>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</si>
  <si>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</si>
  <si>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</si>
  <si>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</si>
  <si>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</si>
  <si>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</si>
  <si>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</si>
  <si>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</si>
  <si>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</si>
  <si>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</si>
  <si>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</si>
  <si>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</si>
  <si>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</si>
  <si>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</si>
  <si>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</si>
  <si>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</si>
  <si>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</si>
  <si>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</si>
  <si>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</si>
  <si>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</si>
  <si>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</si>
  <si>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</si>
  <si>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</si>
  <si>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</si>
  <si>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</si>
  <si>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</si>
  <si>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</si>
  <si>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</si>
  <si>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</si>
  <si>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</si>
  <si>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</si>
  <si>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</si>
  <si>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</si>
  <si>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</si>
  <si>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</si>
  <si>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</si>
  <si>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</si>
  <si>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</si>
  <si>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</si>
  <si>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</si>
  <si>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</si>
  <si>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</si>
  <si>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</si>
  <si>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</si>
  <si>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</si>
  <si>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</si>
  <si>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</si>
  <si>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</si>
  <si>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</si>
  <si>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</si>
  <si>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</si>
  <si>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</si>
  <si>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</si>
  <si>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</si>
  <si>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</si>
  <si>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</si>
  <si>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</si>
  <si>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</si>
  <si>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</si>
  <si>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</si>
  <si>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</si>
  <si>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</si>
  <si>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</si>
  <si>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</si>
  <si>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</si>
  <si>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</si>
  <si>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</si>
  <si>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</si>
  <si>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</si>
  <si>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</si>
  <si>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</si>
  <si>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</si>
  <si>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</si>
  <si>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</si>
  <si>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</si>
  <si>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</si>
  <si>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</si>
  <si>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</si>
  <si>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</si>
  <si>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</si>
  <si>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</si>
  <si>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</si>
  <si>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</si>
  <si>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</si>
  <si>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</si>
  <si>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</si>
  <si>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</si>
  <si>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</si>
  <si>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</si>
  <si>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</si>
  <si>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</si>
  <si>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</si>
  <si>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</si>
  <si>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</si>
  <si>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</si>
  <si>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</si>
  <si>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</si>
  <si>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</si>
  <si>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</si>
  <si>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</si>
  <si>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</si>
  <si>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</si>
  <si>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</si>
  <si>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</si>
  <si>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</si>
  <si>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</si>
  <si>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</si>
  <si>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</si>
  <si>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</si>
  <si>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</si>
  <si>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</si>
  <si>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</si>
  <si>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</si>
  <si>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</si>
  <si>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</si>
  <si>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</si>
  <si>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</si>
  <si>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</si>
  <si>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</si>
  <si>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</si>
  <si>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</si>
  <si>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</si>
  <si>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</si>
  <si>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</si>
  <si>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</si>
  <si>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</si>
  <si>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</si>
  <si>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</si>
  <si>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</si>
  <si>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</si>
  <si>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</si>
  <si>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</si>
  <si>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</si>
  <si>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</si>
  <si>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</si>
  <si>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</si>
  <si>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</si>
  <si>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</si>
  <si>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</si>
  <si>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</si>
  <si>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</si>
  <si>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</si>
  <si>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</si>
  <si>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</si>
  <si>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</si>
  <si>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</si>
  <si>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</si>
  <si>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</si>
  <si>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</si>
  <si>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</si>
  <si>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</si>
  <si>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</si>
  <si>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</si>
  <si>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</si>
  <si>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</si>
  <si>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</si>
  <si>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</si>
  <si>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</si>
  <si>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</si>
  <si>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</si>
  <si>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</si>
  <si>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</si>
  <si>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</si>
  <si>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</si>
  <si>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</si>
  <si>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</si>
  <si>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</si>
  <si>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</si>
  <si>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</si>
  <si>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</si>
  <si>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</si>
  <si>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</si>
  <si>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</si>
  <si>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</si>
  <si>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</si>
  <si>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</si>
  <si>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</si>
  <si>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</si>
  <si>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</si>
  <si>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</si>
  <si>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</si>
  <si>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</si>
  <si>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</si>
  <si>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</si>
  <si>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</si>
  <si>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</si>
  <si>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</si>
  <si>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</si>
  <si>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</si>
  <si>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</si>
  <si>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</si>
  <si>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</si>
  <si>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</si>
  <si>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</si>
  <si>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</si>
  <si>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</si>
  <si>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</si>
  <si>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</si>
  <si>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</si>
  <si>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</si>
  <si>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</si>
  <si>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</si>
  <si>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</si>
  <si>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</si>
  <si>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</si>
  <si>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</si>
  <si>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</si>
  <si>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</si>
  <si>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</si>
  <si>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</si>
  <si>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</si>
  <si>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</si>
  <si>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</si>
  <si>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</si>
  <si>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</si>
  <si>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</si>
  <si>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</si>
  <si>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</si>
  <si>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</si>
  <si>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</si>
  <si>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</si>
  <si>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</si>
  <si>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</si>
  <si>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</si>
  <si>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</si>
  <si>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</si>
  <si>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</si>
  <si>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</si>
  <si>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</si>
  <si>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</si>
  <si>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</si>
  <si>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</si>
  <si>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</si>
  <si>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</si>
  <si>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</si>
  <si>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</si>
  <si>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</si>
  <si>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</si>
  <si>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</si>
  <si>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</si>
  <si>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</si>
  <si>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</si>
  <si>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</si>
  <si>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</si>
  <si>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</si>
  <si>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</si>
  <si>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</si>
  <si>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</si>
  <si>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</si>
  <si>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</si>
  <si>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</si>
  <si>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</si>
  <si>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</si>
  <si>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</si>
  <si>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</si>
  <si>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</si>
  <si>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</si>
  <si>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</si>
  <si>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</si>
  <si>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</si>
  <si>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</si>
  <si>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</si>
  <si>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</si>
  <si>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</si>
  <si>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</si>
  <si>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</si>
  <si>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</si>
  <si>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</si>
  <si>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</si>
  <si>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</si>
  <si>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</si>
  <si>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</si>
  <si>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</si>
  <si>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</si>
  <si>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</si>
  <si>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</si>
  <si>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</si>
  <si>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</si>
  <si>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</si>
  <si>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</si>
  <si>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</si>
  <si>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</si>
  <si>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</si>
  <si>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</si>
  <si>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</si>
  <si>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</si>
  <si>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</si>
  <si>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</si>
  <si>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</si>
  <si>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</si>
  <si>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</si>
  <si>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</si>
  <si>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</si>
  <si>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</si>
  <si>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</si>
  <si>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</si>
  <si>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</si>
  <si>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</si>
  <si>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</si>
  <si>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</si>
  <si>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</si>
  <si>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</si>
  <si>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</si>
  <si>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</si>
  <si>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</si>
  <si>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</si>
  <si>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</si>
  <si>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</si>
  <si>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</si>
  <si>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</si>
  <si>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</si>
  <si>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</si>
  <si>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</si>
  <si>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</si>
  <si>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</si>
  <si>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</si>
  <si>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</si>
  <si>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</si>
  <si>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</si>
  <si>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</si>
  <si>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</si>
  <si>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</si>
  <si>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</si>
  <si>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</si>
  <si>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</si>
  <si>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</si>
  <si>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</si>
  <si>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</si>
  <si>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</si>
  <si>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</si>
  <si>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</si>
  <si>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</si>
  <si>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</si>
  <si>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</si>
  <si>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</si>
  <si>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</si>
  <si>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</si>
  <si>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</si>
  <si>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</si>
  <si>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</si>
  <si>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</si>
  <si>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</si>
  <si>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</si>
  <si>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</si>
  <si>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</si>
  <si>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</si>
  <si>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</si>
  <si>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</si>
  <si>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</si>
  <si>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</si>
  <si>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</si>
  <si>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</si>
  <si>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</si>
  <si>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</si>
  <si>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</si>
  <si>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</si>
  <si>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</si>
  <si>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</si>
  <si>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</si>
  <si>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</si>
  <si>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</si>
  <si>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</si>
  <si>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</si>
  <si>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</si>
  <si>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</si>
  <si>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</si>
  <si>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</si>
  <si>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</si>
  <si>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</si>
  <si>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</si>
  <si>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</si>
  <si>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</si>
  <si>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</si>
  <si>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</si>
  <si>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</si>
  <si>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</si>
  <si>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</si>
  <si>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</si>
  <si>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</si>
  <si>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</si>
  <si>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</si>
  <si>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</si>
  <si>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</si>
  <si>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</si>
  <si>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</si>
  <si>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</si>
  <si>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</si>
  <si>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</si>
  <si>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</si>
  <si>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</si>
  <si>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</si>
  <si>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</si>
  <si>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</si>
  <si>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</si>
  <si>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</si>
  <si>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</si>
  <si>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</si>
  <si>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</si>
  <si>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</si>
  <si>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</si>
  <si>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</si>
  <si>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</si>
  <si>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</si>
  <si>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</si>
  <si>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</si>
  <si>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</si>
  <si>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</si>
  <si>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</si>
  <si>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</si>
  <si>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</si>
  <si>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</si>
  <si>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</si>
  <si>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</si>
  <si>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</si>
  <si>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</si>
  <si>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</si>
  <si>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</si>
  <si>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</si>
  <si>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</si>
  <si>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</si>
  <si>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</si>
  <si>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</si>
  <si>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</si>
  <si>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</si>
  <si>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</si>
  <si>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</si>
  <si>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</si>
  <si>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</si>
  <si>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</si>
  <si>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</si>
  <si>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</si>
  <si>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</si>
  <si>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</si>
  <si>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</si>
  <si>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</si>
  <si>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</si>
  <si>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</si>
  <si>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</si>
  <si>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</si>
  <si>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</si>
  <si>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</si>
  <si>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</si>
  <si>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</si>
  <si>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</si>
  <si>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</si>
  <si>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</si>
  <si>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</si>
  <si>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</si>
  <si>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</si>
  <si>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</si>
  <si>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</si>
  <si>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</si>
  <si>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</si>
  <si>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</si>
  <si>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</si>
  <si>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</si>
  <si>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</si>
  <si>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</si>
  <si>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</si>
  <si>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</si>
  <si>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</si>
  <si>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</si>
  <si>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</si>
  <si>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</si>
  <si>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</si>
  <si>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</si>
  <si>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</si>
  <si>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</si>
  <si>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</si>
  <si>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</si>
  <si>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</si>
  <si>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</si>
  <si>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</si>
  <si>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</si>
  <si>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</si>
  <si>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</si>
  <si>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</si>
  <si>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</si>
  <si>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</si>
  <si>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</si>
  <si>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</si>
  <si>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</si>
  <si>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</si>
  <si>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</si>
  <si>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</si>
  <si>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</si>
  <si>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</si>
  <si>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</si>
  <si>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</si>
  <si>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</si>
  <si>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</si>
  <si>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</si>
  <si>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</si>
  <si>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</si>
  <si>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</si>
  <si>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</si>
  <si>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</si>
  <si>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</si>
  <si>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</si>
  <si>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</si>
  <si>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</si>
  <si>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</si>
  <si>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</si>
  <si>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</si>
  <si>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</si>
  <si>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</si>
  <si>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</si>
  <si>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</si>
  <si>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</si>
  <si>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</si>
  <si>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</si>
  <si>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</si>
  <si>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</si>
  <si>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</si>
  <si>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</si>
  <si>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</si>
  <si>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</si>
  <si>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</si>
  <si>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</si>
  <si>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</si>
  <si>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</si>
  <si>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</si>
  <si>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</si>
  <si>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</si>
  <si>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</si>
  <si>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</si>
  <si>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</si>
  <si>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</si>
  <si>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</si>
  <si>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</si>
  <si>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</si>
  <si>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</si>
  <si>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</si>
  <si>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</si>
  <si>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</si>
  <si>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</si>
  <si>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</si>
  <si>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</si>
  <si>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</si>
  <si>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</si>
  <si>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</si>
  <si>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</si>
  <si>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</si>
  <si>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</si>
  <si>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</si>
  <si>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</si>
  <si>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</si>
  <si>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</si>
  <si>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</si>
  <si>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</si>
  <si>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</si>
  <si>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</si>
  <si>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</si>
  <si>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</si>
  <si>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</si>
  <si>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</si>
  <si>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</si>
  <si>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</si>
  <si>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</si>
  <si>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</si>
  <si>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</si>
  <si>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</si>
  <si>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</si>
  <si>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</si>
  <si>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</si>
  <si>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</si>
  <si>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</si>
  <si>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</si>
  <si>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</si>
  <si>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</si>
  <si>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</si>
  <si>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</si>
  <si>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</si>
  <si>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</si>
  <si>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</si>
  <si>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</si>
  <si>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</si>
  <si>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</si>
  <si>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</si>
  <si>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</si>
  <si>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</si>
  <si>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</si>
  <si>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</si>
  <si>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</si>
  <si>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</si>
  <si>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</si>
  <si>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</si>
  <si>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</si>
  <si>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</si>
  <si>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</si>
  <si>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</si>
  <si>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</si>
  <si>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</si>
  <si>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</si>
  <si>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</si>
  <si>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</si>
  <si>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</si>
  <si>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</si>
  <si>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</si>
  <si>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</si>
  <si>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</si>
  <si>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</si>
  <si>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</si>
  <si>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</si>
  <si>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</si>
  <si>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</si>
  <si>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</si>
  <si>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</si>
  <si>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</si>
  <si>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</si>
  <si>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</si>
  <si>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</si>
  <si>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</si>
  <si>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</si>
  <si>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</si>
  <si>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</si>
  <si>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</si>
  <si>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</si>
  <si>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</si>
  <si>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</si>
  <si>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</si>
  <si>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</si>
  <si>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</si>
  <si>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</si>
  <si>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</si>
  <si>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</si>
  <si>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</si>
  <si>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</si>
  <si>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</si>
  <si>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</si>
  <si>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</si>
  <si>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</si>
  <si>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</si>
  <si>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</si>
  <si>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</si>
  <si>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</si>
  <si>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</si>
  <si>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</si>
  <si>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</si>
  <si>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</si>
  <si>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</si>
  <si>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</si>
  <si>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</si>
  <si>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</si>
  <si>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</si>
  <si>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</si>
  <si>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</si>
  <si>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</si>
  <si>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</si>
  <si>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</si>
  <si>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</si>
  <si>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</si>
  <si>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</si>
  <si>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</si>
  <si>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</si>
  <si>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</si>
  <si>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</si>
  <si>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</si>
  <si>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</si>
  <si>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</si>
  <si>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</si>
  <si>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</si>
  <si>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</si>
  <si>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</si>
  <si>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</si>
  <si>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</si>
  <si>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</si>
  <si>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</si>
  <si>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</si>
  <si>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</si>
  <si>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</si>
  <si>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</si>
  <si>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</si>
  <si>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</si>
  <si>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</si>
  <si>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</si>
  <si>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</si>
  <si>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</si>
  <si>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</si>
  <si>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</si>
  <si>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</si>
  <si>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</si>
  <si>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</si>
  <si>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</si>
  <si>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</si>
  <si>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</si>
  <si>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</si>
  <si>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</si>
  <si>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</si>
  <si>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</si>
  <si>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</si>
  <si>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</si>
  <si>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</si>
  <si>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</si>
  <si>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</si>
  <si>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</si>
  <si>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</si>
  <si>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</si>
  <si>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</si>
  <si>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</si>
  <si>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</si>
  <si>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</si>
  <si>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</si>
  <si>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</si>
  <si>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</si>
  <si>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</si>
  <si>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</si>
  <si>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</si>
  <si>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</si>
  <si>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</si>
  <si>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</si>
  <si>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</si>
  <si>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</si>
  <si>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</si>
  <si>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</si>
  <si>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</si>
  <si>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</si>
  <si>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</si>
  <si>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</si>
  <si>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</si>
  <si>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</si>
  <si>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</si>
  <si>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</si>
  <si>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</si>
  <si>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</si>
  <si>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</si>
  <si>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</si>
  <si>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</si>
  <si>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</si>
  <si>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</si>
  <si>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</si>
  <si>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</si>
  <si>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</si>
  <si>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</si>
  <si>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</si>
  <si>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</si>
  <si>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</si>
  <si>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</si>
  <si>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</si>
  <si>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</si>
  <si>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</si>
  <si>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</si>
  <si>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</si>
  <si>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</si>
  <si>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</si>
  <si>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</si>
  <si>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</si>
  <si>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</si>
  <si>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</si>
  <si>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</si>
  <si>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</si>
  <si>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</si>
  <si>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</si>
  <si>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</si>
  <si>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</si>
  <si>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</si>
  <si>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</si>
  <si>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</si>
  <si>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</si>
  <si>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</si>
  <si>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</si>
  <si>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</si>
  <si>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</si>
  <si>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</si>
  <si>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</si>
  <si>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</si>
  <si>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</si>
  <si>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</si>
  <si>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</si>
  <si>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</si>
  <si>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</si>
  <si>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</si>
  <si>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</si>
  <si>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</si>
  <si>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</si>
  <si>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</si>
  <si>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</si>
  <si>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</si>
  <si>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</si>
  <si>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</si>
  <si>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</si>
  <si>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</si>
  <si>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</si>
  <si>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</si>
  <si>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</si>
  <si>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</si>
  <si>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</si>
  <si>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</si>
  <si>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</si>
  <si>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</si>
  <si>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</si>
  <si>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</si>
  <si>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</si>
  <si>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</si>
  <si>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</si>
  <si>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</si>
  <si>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</si>
  <si>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</si>
  <si>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</si>
  <si>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</si>
  <si>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</si>
  <si>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</si>
  <si>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</si>
  <si>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</si>
  <si>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</si>
  <si>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</si>
  <si>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</si>
  <si>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</si>
  <si>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</si>
  <si>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</si>
  <si>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</si>
  <si>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</si>
  <si>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</si>
  <si>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</si>
  <si>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</si>
  <si>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</si>
  <si>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</si>
  <si>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</si>
  <si>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</si>
  <si>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</si>
  <si>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</si>
  <si>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</si>
  <si>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</si>
  <si>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</si>
  <si>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</si>
  <si>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</si>
  <si>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</si>
  <si>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</si>
  <si>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</si>
  <si>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</si>
  <si>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</si>
  <si>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</si>
  <si>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</si>
  <si>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</si>
  <si>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</si>
  <si>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</si>
  <si>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</si>
  <si>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</si>
  <si>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</si>
  <si>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</si>
  <si>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</si>
  <si>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</si>
  <si>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</si>
  <si>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</si>
  <si>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</si>
  <si>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</si>
  <si>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</si>
  <si>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</si>
  <si>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</si>
  <si>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</si>
  <si>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</si>
  <si>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</si>
  <si>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</si>
  <si>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</si>
  <si>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</si>
  <si>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</si>
  <si>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</si>
  <si>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</si>
  <si>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</si>
  <si>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</si>
  <si>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</si>
  <si>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</si>
  <si>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</si>
  <si>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</si>
  <si>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</si>
  <si>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</si>
  <si>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</si>
  <si>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</si>
  <si>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</si>
  <si>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</si>
  <si>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</si>
  <si>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</si>
  <si>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</si>
  <si>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</si>
  <si>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</si>
  <si>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</si>
  <si>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</si>
  <si>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</si>
  <si>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</si>
  <si>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</si>
  <si>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</si>
  <si>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</si>
  <si>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</si>
  <si>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</si>
  <si>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</si>
  <si>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</si>
  <si>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</si>
  <si>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</si>
  <si>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</si>
  <si>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</si>
  <si>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</si>
  <si>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</si>
  <si>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</si>
  <si>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</si>
  <si>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</si>
  <si>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</si>
  <si>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</si>
  <si>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</si>
  <si>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</si>
  <si>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</si>
  <si>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</si>
  <si>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</si>
  <si>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</si>
  <si>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</si>
  <si>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</si>
  <si>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</si>
  <si>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</si>
  <si>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</si>
  <si>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</si>
  <si>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</si>
  <si>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</si>
  <si>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</si>
  <si>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</si>
  <si>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</si>
  <si>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</si>
  <si>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</si>
  <si>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</si>
  <si>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</si>
  <si>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</si>
  <si>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</si>
  <si>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</si>
  <si>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</si>
  <si>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</si>
  <si>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</si>
  <si>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</si>
  <si>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</si>
  <si>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</si>
  <si>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</si>
  <si>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</si>
  <si>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</si>
  <si>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</si>
  <si>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</si>
  <si>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</si>
  <si>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</si>
  <si>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</si>
  <si>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</si>
  <si>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</si>
  <si>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</si>
  <si>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</si>
  <si>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</si>
  <si>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</si>
  <si>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</si>
  <si>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</si>
  <si>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</si>
  <si>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</si>
  <si>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</si>
  <si>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</si>
  <si>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</si>
  <si>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</si>
  <si>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</si>
  <si>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</si>
  <si>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</si>
  <si>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</si>
  <si>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</si>
  <si>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</si>
  <si>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</si>
  <si>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</si>
  <si>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</si>
  <si>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</si>
  <si>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</si>
  <si>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</si>
  <si>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</si>
  <si>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</si>
  <si>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</si>
  <si>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</si>
  <si>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</si>
  <si>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</si>
  <si>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</si>
  <si>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</si>
  <si>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</si>
  <si>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</si>
  <si>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</si>
  <si>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</si>
  <si>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</si>
  <si>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</si>
  <si>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</si>
  <si>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</si>
  <si>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</si>
  <si>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</si>
  <si>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</si>
  <si>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</si>
  <si>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</si>
  <si>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</si>
  <si>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</si>
  <si>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</si>
  <si>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</si>
  <si>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</si>
  <si>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</si>
  <si>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</si>
  <si>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</si>
  <si>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</si>
  <si>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</si>
  <si>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</si>
  <si>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</si>
  <si>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</si>
  <si>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</si>
  <si>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</si>
  <si>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</si>
  <si>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</si>
  <si>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</si>
  <si>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</si>
  <si>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</si>
  <si>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</si>
  <si>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</si>
  <si>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</si>
  <si>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</si>
  <si>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</si>
  <si>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</si>
  <si>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</si>
  <si>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</si>
  <si>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</si>
  <si>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</si>
  <si>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</si>
  <si>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</si>
  <si>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</si>
  <si>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</si>
  <si>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</si>
  <si>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</si>
  <si>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</si>
  <si>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</si>
  <si>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</si>
  <si>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</si>
  <si>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</si>
  <si>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</si>
  <si>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</si>
  <si>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</si>
  <si>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</si>
  <si>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</si>
  <si>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</si>
  <si>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</si>
  <si>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</si>
  <si>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</si>
  <si>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</si>
  <si>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</si>
  <si>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</si>
  <si>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</si>
  <si>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</si>
  <si>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</si>
  <si>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</si>
  <si>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</si>
  <si>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</si>
  <si>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</si>
  <si>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</si>
  <si>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</si>
  <si>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</si>
  <si>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</si>
  <si>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</si>
  <si>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</si>
  <si>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</si>
  <si>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</si>
  <si>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</si>
  <si>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</si>
  <si>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</si>
  <si>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</si>
  <si>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</si>
  <si>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</si>
  <si>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</si>
  <si>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</si>
  <si>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</si>
  <si>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</si>
  <si>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</si>
  <si>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</si>
  <si>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</si>
  <si>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</si>
  <si>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</si>
  <si>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</si>
  <si>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</si>
  <si>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</si>
  <si>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</si>
  <si>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</si>
  <si>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</si>
  <si>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</si>
  <si>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</si>
  <si>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</si>
  <si>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</si>
  <si>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</si>
  <si>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</si>
  <si>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</si>
  <si>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</si>
  <si>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</si>
  <si>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</si>
  <si>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</si>
  <si>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</si>
  <si>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</si>
  <si>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</si>
  <si>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</si>
  <si>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</si>
  <si>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</si>
  <si>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</si>
  <si>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</si>
  <si>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</si>
  <si>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</si>
  <si>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</si>
  <si>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</si>
  <si>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</si>
  <si>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</si>
  <si>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</si>
  <si>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</si>
  <si>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</si>
  <si>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</si>
  <si>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</si>
  <si>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</si>
  <si>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</si>
  <si>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</si>
  <si>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</si>
  <si>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</si>
  <si>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</si>
  <si>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</si>
  <si>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</si>
  <si>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</si>
  <si>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</si>
  <si>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</si>
  <si>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</si>
  <si>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</si>
  <si>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</si>
  <si>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</si>
  <si>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</si>
  <si>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</si>
  <si>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</si>
  <si>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</si>
  <si>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</si>
  <si>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</si>
  <si>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</si>
  <si>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</si>
  <si>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</si>
  <si>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</si>
  <si>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</si>
  <si>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</si>
  <si>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</si>
  <si>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</si>
  <si>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</si>
  <si>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</si>
  <si>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</si>
  <si>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</si>
  <si>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</si>
  <si>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</si>
  <si>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</si>
  <si>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</si>
  <si>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</si>
  <si>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</si>
  <si>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</si>
  <si>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</si>
  <si>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</si>
  <si>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</si>
  <si>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</si>
  <si>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</si>
  <si>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</si>
  <si>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</si>
  <si>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</si>
  <si>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</si>
  <si>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</si>
  <si>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</si>
  <si>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</si>
  <si>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</si>
  <si>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</si>
  <si>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</si>
  <si>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</si>
  <si>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</si>
  <si>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</si>
  <si>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</si>
  <si>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</si>
  <si>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</si>
  <si>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</si>
  <si>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</si>
  <si>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</si>
  <si>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</si>
  <si>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</si>
  <si>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</si>
  <si>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</si>
  <si>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</si>
  <si>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</si>
  <si>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</si>
  <si>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</si>
  <si>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</si>
  <si>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</si>
  <si>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</si>
  <si>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</si>
  <si>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</si>
  <si>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</si>
  <si>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</si>
  <si>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</si>
  <si>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</si>
  <si>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</si>
  <si>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</si>
  <si>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</si>
  <si>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</si>
  <si>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</si>
  <si>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</si>
  <si>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</si>
  <si>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</si>
  <si>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</si>
  <si>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</si>
  <si>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</si>
  <si>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</si>
  <si>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</si>
  <si>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</si>
  <si>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</si>
  <si>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</si>
  <si>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</si>
  <si>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</si>
  <si>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</si>
  <si>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</si>
  <si>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</si>
  <si>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</si>
  <si>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</si>
  <si>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</si>
  <si>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</si>
  <si>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</si>
  <si>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</si>
  <si>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</si>
  <si>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</si>
  <si>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</si>
  <si>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</si>
  <si>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</si>
  <si>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</si>
  <si>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</si>
  <si>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</si>
  <si>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</si>
  <si>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</si>
  <si>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</si>
  <si>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</si>
  <si>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</si>
  <si>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</si>
  <si>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</si>
  <si>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</si>
  <si>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</si>
  <si>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</si>
  <si>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</si>
  <si>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</si>
  <si>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</si>
  <si>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</si>
  <si>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</si>
  <si>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</si>
  <si>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</si>
  <si>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</si>
  <si>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</si>
  <si>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</si>
  <si>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</si>
  <si>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</si>
  <si>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</si>
  <si>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</si>
  <si>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</si>
  <si>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</si>
  <si>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</si>
  <si>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</si>
  <si>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</si>
  <si>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</si>
  <si>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</si>
  <si>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</si>
  <si>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</si>
  <si>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</si>
  <si>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</si>
  <si>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</si>
  <si>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</si>
  <si>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</si>
  <si>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</si>
  <si>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</si>
  <si>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</si>
  <si>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</si>
  <si>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</si>
  <si>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</si>
  <si>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</si>
  <si>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</si>
  <si>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</si>
  <si>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</si>
  <si>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</si>
  <si>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</si>
  <si>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</si>
  <si>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</si>
  <si>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</si>
  <si>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</si>
  <si>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</si>
  <si>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</si>
  <si>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</si>
  <si>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</si>
  <si>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</si>
  <si>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</si>
  <si>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</si>
  <si>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</si>
  <si>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</si>
  <si>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</si>
  <si>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</si>
  <si>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</si>
  <si>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</si>
  <si>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</si>
  <si>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</si>
  <si>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</si>
  <si>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</si>
  <si>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</si>
  <si>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</si>
  <si>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</si>
  <si>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</si>
  <si>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</si>
  <si>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</si>
  <si>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</si>
  <si>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</si>
  <si>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</si>
  <si>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</si>
  <si>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</si>
  <si>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</si>
  <si>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</si>
  <si>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</si>
  <si>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</si>
  <si>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</si>
  <si>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</si>
  <si>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</si>
  <si>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</si>
  <si>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</si>
  <si>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</si>
  <si>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</si>
  <si>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</si>
  <si>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</si>
  <si>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</si>
  <si>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</si>
  <si>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</si>
  <si>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</si>
  <si>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</si>
  <si>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</si>
  <si>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</si>
  <si>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</si>
  <si>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</si>
  <si>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</si>
  <si>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</si>
  <si>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</si>
  <si>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</si>
  <si>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</si>
  <si>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</si>
  <si>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</si>
  <si>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</si>
  <si>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</si>
  <si>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</si>
  <si>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</si>
  <si>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</si>
  <si>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</si>
  <si>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</si>
  <si>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</si>
  <si>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</si>
  <si>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</si>
  <si>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</si>
  <si>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</si>
  <si>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</si>
  <si>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</si>
  <si>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</si>
  <si>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</si>
  <si>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</si>
  <si>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</si>
  <si>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</si>
  <si>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</si>
  <si>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</si>
  <si>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</si>
  <si>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</si>
  <si>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</si>
  <si>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</si>
  <si>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</si>
  <si>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</si>
  <si>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</si>
  <si>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</si>
  <si>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</si>
  <si>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</si>
  <si>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</si>
  <si>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</si>
  <si>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</si>
  <si>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</si>
  <si>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</si>
  <si>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</si>
  <si>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</si>
  <si>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</si>
  <si>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</si>
  <si>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</si>
  <si>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</si>
  <si>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</si>
  <si>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</si>
  <si>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</si>
  <si>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</si>
  <si>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</si>
  <si>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</si>
  <si>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</si>
  <si>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</si>
  <si>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</si>
  <si>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</si>
  <si>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</si>
  <si>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</si>
  <si>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</si>
  <si>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</si>
  <si>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</si>
  <si>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</si>
  <si>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</si>
  <si>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</si>
  <si>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</si>
  <si>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</si>
  <si>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</si>
  <si>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</si>
  <si>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</si>
  <si>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</si>
  <si>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</si>
  <si>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</si>
  <si>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</si>
  <si>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</si>
  <si>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</si>
  <si>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</si>
  <si>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</si>
  <si>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</si>
  <si>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</si>
  <si>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</si>
  <si>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</si>
  <si>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</si>
  <si>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</si>
  <si>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</si>
  <si>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</si>
  <si>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</si>
  <si>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</si>
  <si>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</si>
  <si>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</si>
  <si>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</si>
  <si>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</si>
  <si>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</si>
  <si>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</si>
  <si>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</si>
  <si>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</si>
  <si>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</si>
  <si>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</si>
  <si>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</si>
  <si>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</si>
  <si>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</si>
  <si>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</si>
  <si>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</si>
  <si>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</si>
  <si>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</si>
  <si>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</si>
  <si>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</si>
  <si>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</si>
  <si>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</si>
  <si>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</si>
  <si>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</si>
  <si>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</si>
  <si>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</si>
  <si>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</si>
  <si>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</si>
  <si>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</si>
  <si>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</si>
  <si>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</si>
  <si>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</si>
  <si>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</si>
  <si>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</si>
  <si>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</si>
  <si>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</si>
  <si>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</si>
  <si>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</si>
  <si>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</si>
  <si>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</si>
  <si>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</si>
  <si>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</si>
  <si>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</si>
  <si>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</si>
  <si>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</si>
  <si>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</si>
  <si>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</si>
  <si>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</si>
  <si>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</si>
  <si>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</si>
  <si>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</si>
  <si>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</si>
  <si>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</si>
  <si>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</si>
  <si>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</si>
  <si>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</si>
  <si>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</si>
  <si>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</si>
  <si>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</si>
  <si>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</si>
  <si>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</si>
  <si>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</si>
  <si>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</si>
  <si>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</si>
  <si>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</si>
  <si>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</si>
  <si>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</si>
  <si>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</si>
  <si>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</si>
  <si>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</si>
  <si>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</si>
  <si>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</si>
  <si>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</si>
  <si>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</si>
  <si>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</si>
  <si>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</si>
  <si>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</si>
  <si>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</si>
  <si>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</si>
  <si>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</si>
  <si>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</si>
  <si>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</si>
  <si>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</si>
  <si>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</si>
  <si>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</si>
  <si>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</si>
  <si>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</si>
  <si>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</si>
  <si>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</si>
  <si>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</si>
  <si>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</si>
  <si>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</si>
  <si>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</si>
  <si>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</si>
  <si>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</si>
  <si>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</si>
  <si>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</si>
  <si>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</si>
  <si>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</si>
  <si>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</si>
  <si>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</si>
  <si>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</si>
  <si>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</si>
  <si>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</si>
  <si>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</si>
  <si>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</si>
  <si>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</si>
  <si>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</si>
  <si>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</si>
  <si>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</si>
  <si>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</si>
  <si>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</si>
  <si>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</si>
  <si>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</si>
  <si>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</si>
  <si>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</si>
  <si>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</si>
  <si>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</si>
  <si>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</si>
  <si>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</si>
  <si>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</si>
  <si>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</si>
  <si>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</si>
  <si>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</si>
  <si>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</si>
  <si>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</si>
  <si>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</si>
  <si>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</si>
  <si>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</si>
  <si>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</si>
  <si>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</si>
  <si>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</si>
  <si>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</si>
  <si>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</si>
  <si>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</si>
  <si>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</si>
  <si>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</si>
  <si>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</si>
  <si>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</si>
  <si>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</si>
  <si>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</si>
  <si>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</si>
  <si>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</si>
  <si>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</si>
  <si>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</si>
  <si>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</si>
  <si>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</si>
  <si>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</si>
  <si>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</si>
  <si>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</si>
  <si>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</si>
  <si>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</si>
  <si>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</si>
  <si>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</si>
  <si>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</si>
  <si>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</si>
  <si>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</si>
  <si>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</si>
  <si>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</si>
  <si>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</si>
  <si>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</si>
  <si>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</si>
  <si>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</si>
  <si>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</si>
  <si>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</si>
  <si>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</si>
  <si>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</si>
  <si>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</si>
  <si>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</si>
  <si>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</si>
  <si>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</si>
  <si>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</si>
  <si>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</si>
  <si>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</si>
  <si>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</si>
  <si>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</si>
  <si>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</si>
  <si>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</si>
  <si>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</si>
  <si>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</si>
  <si>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</si>
  <si>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</si>
  <si>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</si>
  <si>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</si>
  <si>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</si>
  <si>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</si>
  <si>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</si>
  <si>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</si>
  <si>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</si>
  <si>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</si>
  <si>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</si>
  <si>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</si>
  <si>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</si>
  <si>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</si>
  <si>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</si>
  <si>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</si>
  <si>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</si>
  <si>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</si>
  <si>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</si>
  <si>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</si>
  <si>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</si>
  <si>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</si>
  <si>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</si>
  <si>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</si>
  <si>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</si>
  <si>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</si>
  <si>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</si>
  <si>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</si>
  <si>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</si>
  <si>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</si>
  <si>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</si>
  <si>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</si>
  <si>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</si>
  <si>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</si>
  <si>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</si>
  <si>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</si>
  <si>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</si>
  <si>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</si>
  <si>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</si>
  <si>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</si>
  <si>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</si>
  <si>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</si>
  <si>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</si>
  <si>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</si>
  <si>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</si>
  <si>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</si>
  <si>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</si>
  <si>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</si>
  <si>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</si>
  <si>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</si>
  <si>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</si>
  <si>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</si>
  <si>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</si>
  <si>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</si>
  <si>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</si>
  <si>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</si>
  <si>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</si>
  <si>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</si>
  <si>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</si>
  <si>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</si>
  <si>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</si>
  <si>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</si>
  <si>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</si>
  <si>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</si>
  <si>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</si>
  <si>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</si>
  <si>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</si>
  <si>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</si>
  <si>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</si>
  <si>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</si>
  <si>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</si>
  <si>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</si>
  <si>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</si>
  <si>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</si>
  <si>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</si>
  <si>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</si>
  <si>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</si>
  <si>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</si>
  <si>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</si>
  <si>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</si>
  <si>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</si>
  <si>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</si>
  <si>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</si>
  <si>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</si>
  <si>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</si>
  <si>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</si>
  <si>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</si>
  <si>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</si>
  <si>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</si>
  <si>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</si>
  <si>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</si>
  <si>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</si>
  <si>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</si>
  <si>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</si>
  <si>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</si>
  <si>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</si>
  <si>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</si>
  <si>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</si>
  <si>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</si>
  <si>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</si>
  <si>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</si>
  <si>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</si>
  <si>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</si>
  <si>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</si>
  <si>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</si>
  <si>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</si>
  <si>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</si>
  <si>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</si>
  <si>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</si>
  <si>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</si>
  <si>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</si>
  <si>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</si>
  <si>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</si>
  <si>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</si>
  <si>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</si>
  <si>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</si>
  <si>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</si>
  <si>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</si>
  <si>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</si>
  <si>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</si>
  <si>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</si>
  <si>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</si>
  <si>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</si>
  <si>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</si>
  <si>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</si>
  <si>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</si>
  <si>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</si>
  <si>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</si>
  <si>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</si>
  <si>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</si>
  <si>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</si>
  <si>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</si>
  <si>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</si>
  <si>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</si>
  <si>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</si>
  <si>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</si>
  <si>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</si>
  <si>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</si>
  <si>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</si>
  <si>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</si>
  <si>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</si>
  <si>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</si>
  <si>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</si>
  <si>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</si>
  <si>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</si>
  <si>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</si>
  <si>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</si>
  <si>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</si>
  <si>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</si>
  <si>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</si>
  <si>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</si>
  <si>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</si>
  <si>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</si>
  <si>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</si>
  <si>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</si>
  <si>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</si>
  <si>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</si>
  <si>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</si>
  <si>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</si>
  <si>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</si>
  <si>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</si>
  <si>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</si>
  <si>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</si>
  <si>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</si>
  <si>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</si>
  <si>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</si>
  <si>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</si>
  <si>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</si>
  <si>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</si>
  <si>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</si>
  <si>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</si>
  <si>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</si>
  <si>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</si>
  <si>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</si>
  <si>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</si>
  <si>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</si>
  <si>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</si>
  <si>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</si>
  <si>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</si>
  <si>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</si>
  <si>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</si>
  <si>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</si>
  <si>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</si>
  <si>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</si>
  <si>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</si>
  <si>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</si>
  <si>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</si>
  <si>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</si>
  <si>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</si>
  <si>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</si>
  <si>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</si>
  <si>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</si>
  <si>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</si>
  <si>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</si>
  <si>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</si>
  <si>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</si>
  <si>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</si>
  <si>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</si>
  <si>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</si>
  <si>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</si>
  <si>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</si>
  <si>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</si>
  <si>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</si>
  <si>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</si>
  <si>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</si>
  <si>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</si>
  <si>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</si>
  <si>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</si>
  <si>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</si>
  <si>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</si>
  <si>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</si>
  <si>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</si>
  <si>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</si>
  <si>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</si>
  <si>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</si>
  <si>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</si>
  <si>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</si>
  <si>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</si>
  <si>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</si>
  <si>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</si>
  <si>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</si>
  <si>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</si>
  <si>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</si>
  <si>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</si>
  <si>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</si>
  <si>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</si>
  <si>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</si>
  <si>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</si>
  <si>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</si>
  <si>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</si>
  <si>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</si>
  <si>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</si>
  <si>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</si>
  <si>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</si>
  <si>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</si>
  <si>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</si>
  <si>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</si>
  <si>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</si>
  <si>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</si>
  <si>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</si>
  <si>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</si>
  <si>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</si>
  <si>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</si>
  <si>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</si>
  <si>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</si>
  <si>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</si>
  <si>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</si>
  <si>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</si>
  <si>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</si>
  <si>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</si>
  <si>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</si>
  <si>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</si>
  <si>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</si>
  <si>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</si>
  <si>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</si>
  <si>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</si>
  <si>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</si>
  <si>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</si>
  <si>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</si>
  <si>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</si>
  <si>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</si>
  <si>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</si>
  <si>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</si>
  <si>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</si>
  <si>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</si>
  <si>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</si>
  <si>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</si>
  <si>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</si>
  <si>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</si>
  <si>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</si>
  <si>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</si>
  <si>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</si>
  <si>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</si>
  <si>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</si>
  <si>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</si>
  <si>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</si>
  <si>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</si>
  <si>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</si>
  <si>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</si>
  <si>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</si>
  <si>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</si>
  <si>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</si>
  <si>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</si>
  <si>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</si>
  <si>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</si>
  <si>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</si>
  <si>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</si>
  <si>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</si>
  <si>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</si>
  <si>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</si>
  <si>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</si>
  <si>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</si>
  <si>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</si>
  <si>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</si>
  <si>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</si>
  <si>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</si>
  <si>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</si>
  <si>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</si>
  <si>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</si>
  <si>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</si>
  <si>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</si>
  <si>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</si>
  <si>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</si>
  <si>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</si>
  <si>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</si>
  <si>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</si>
  <si>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</si>
  <si>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</si>
  <si>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</si>
  <si>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</si>
  <si>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</si>
  <si>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</si>
  <si>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</si>
  <si>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</si>
  <si>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</si>
  <si>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</si>
  <si>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</si>
  <si>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</si>
  <si>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</si>
  <si>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</si>
  <si>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</si>
  <si>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</si>
  <si>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</si>
  <si>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</si>
  <si>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</si>
  <si>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</si>
  <si>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</si>
  <si>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</si>
  <si>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</si>
  <si>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</si>
  <si>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</si>
  <si>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</si>
  <si>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</si>
  <si>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</si>
  <si>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</si>
  <si>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</si>
  <si>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</si>
  <si>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</si>
  <si>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</si>
  <si>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</si>
  <si>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</si>
  <si>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</si>
  <si>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</si>
  <si>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</si>
  <si>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</si>
  <si>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</si>
  <si>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</si>
  <si>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</si>
  <si>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</si>
  <si>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</si>
  <si>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</si>
  <si>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</si>
  <si>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</si>
  <si>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</si>
  <si>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</si>
  <si>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</si>
  <si>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</si>
  <si>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</si>
  <si>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</si>
  <si>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</si>
  <si>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</si>
  <si>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</si>
  <si>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</si>
  <si>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</si>
  <si>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</si>
  <si>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</si>
  <si>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</si>
  <si>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</si>
  <si>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</si>
  <si>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</si>
  <si>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</si>
  <si>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</si>
  <si>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</si>
  <si>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</si>
  <si>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</si>
  <si>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</si>
  <si>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</si>
  <si>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</si>
  <si>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</si>
  <si>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</si>
  <si>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</si>
  <si>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</si>
  <si>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</si>
  <si>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</si>
  <si>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</si>
  <si>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</si>
  <si>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</si>
  <si>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</si>
  <si>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</si>
  <si>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</si>
  <si>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</si>
  <si>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</si>
  <si>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</si>
  <si>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</si>
  <si>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</si>
  <si>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</si>
  <si>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</si>
  <si>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</si>
  <si>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</si>
  <si>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</si>
  <si>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</si>
  <si>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</si>
  <si>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</si>
  <si>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</si>
  <si>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</si>
  <si>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</si>
  <si>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</si>
  <si>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</si>
  <si>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</si>
  <si>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</si>
  <si>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</si>
  <si>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</si>
  <si>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</si>
  <si>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</si>
  <si>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</si>
  <si>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</si>
  <si>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</si>
  <si>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</si>
  <si>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</si>
  <si>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</si>
  <si>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</si>
  <si>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</si>
  <si>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</si>
  <si>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</si>
  <si>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</si>
  <si>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</si>
  <si>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</si>
  <si>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</si>
  <si>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</si>
  <si>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</si>
  <si>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</si>
  <si>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</si>
  <si>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</si>
  <si>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</si>
  <si>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</si>
  <si>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</si>
  <si>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</si>
  <si>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</si>
  <si>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</si>
  <si>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</si>
  <si>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</si>
  <si>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</si>
  <si>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</si>
  <si>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</si>
  <si>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</si>
  <si>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</si>
  <si>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</si>
  <si>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</si>
  <si>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</si>
  <si>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</si>
  <si>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</si>
  <si>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</si>
  <si>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</si>
  <si>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</si>
  <si>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</si>
  <si>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</si>
  <si>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</si>
  <si>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</si>
  <si>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</si>
  <si>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</si>
  <si>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</si>
  <si>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</si>
  <si>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</si>
  <si>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</si>
  <si>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</si>
  <si>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</si>
  <si>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</si>
  <si>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</si>
  <si>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</si>
  <si>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</si>
  <si>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</si>
  <si>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</si>
  <si>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</si>
  <si>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</si>
  <si>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</si>
  <si>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</si>
  <si>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</si>
  <si>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</si>
  <si>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</si>
  <si>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</si>
  <si>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</si>
  <si>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</si>
  <si>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</si>
  <si>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</si>
  <si>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</si>
  <si>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</si>
  <si>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</si>
  <si>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</si>
  <si>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</si>
  <si>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</si>
  <si>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</si>
  <si>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</si>
  <si>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</si>
  <si>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</si>
  <si>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</si>
  <si>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</si>
  <si>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</si>
  <si>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</si>
  <si>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</si>
  <si>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</si>
  <si>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</si>
  <si>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</si>
  <si>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</si>
  <si>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</si>
  <si>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</si>
  <si>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</si>
  <si>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</si>
  <si>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</si>
  <si>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</si>
  <si>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</si>
  <si>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</si>
  <si>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</si>
  <si>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</si>
  <si>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</si>
  <si>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</si>
  <si>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</si>
  <si>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</si>
  <si>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</si>
  <si>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</si>
  <si>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</si>
  <si>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</si>
  <si>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</si>
  <si>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</si>
  <si>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</si>
  <si>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</si>
  <si>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</si>
  <si>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</si>
  <si>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</si>
  <si>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</si>
  <si>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</si>
  <si>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</si>
  <si>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</si>
  <si>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</si>
  <si>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</si>
  <si>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</si>
  <si>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</si>
  <si>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</si>
  <si>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</si>
  <si>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</si>
  <si>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</si>
  <si>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</si>
  <si>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</si>
  <si>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</si>
  <si>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</si>
  <si>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</si>
  <si>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</si>
  <si>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</si>
  <si>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</si>
  <si>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</si>
  <si>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</si>
  <si>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</si>
  <si>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</si>
  <si>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</si>
  <si>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</si>
  <si>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</si>
  <si>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</si>
  <si>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</si>
  <si>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</si>
  <si>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</si>
  <si>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</si>
  <si>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</si>
  <si>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</si>
  <si>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</si>
  <si>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</si>
  <si>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</si>
  <si>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</si>
  <si>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</si>
  <si>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</si>
  <si>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</si>
  <si>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</si>
  <si>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</si>
  <si>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</si>
  <si>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</si>
  <si>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</si>
  <si>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</si>
  <si>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</si>
  <si>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</si>
  <si>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</si>
  <si>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</si>
  <si>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</si>
  <si>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</si>
  <si>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</si>
  <si>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</si>
  <si>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</si>
  <si>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</si>
  <si>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</si>
  <si>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</si>
  <si>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</si>
  <si>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</si>
  <si>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</si>
  <si>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</si>
  <si>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</si>
  <si>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</si>
  <si>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</si>
  <si>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</si>
  <si>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</si>
  <si>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</si>
  <si>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</si>
  <si>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</si>
  <si>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</si>
  <si>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</si>
  <si>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</si>
  <si>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</si>
  <si>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</si>
  <si>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</si>
  <si>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</si>
  <si>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</si>
  <si>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</si>
  <si>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</si>
  <si>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</si>
  <si>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</si>
  <si>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</si>
  <si>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</si>
  <si>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</si>
  <si>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</si>
  <si>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</si>
  <si>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</si>
  <si>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</si>
  <si>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</si>
  <si>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</si>
  <si>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</si>
  <si>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</si>
  <si>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</si>
  <si>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</si>
  <si>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</si>
  <si>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</si>
  <si>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</si>
  <si>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</si>
  <si>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</si>
  <si>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</si>
  <si>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</si>
  <si>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</si>
  <si>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</si>
  <si>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</si>
  <si>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</si>
  <si>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</si>
  <si>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</si>
  <si>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</si>
  <si>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</si>
  <si>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</si>
  <si>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</si>
  <si>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</si>
  <si>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</si>
  <si>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</si>
  <si>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</si>
  <si>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</si>
  <si>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</si>
  <si>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</si>
  <si>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</si>
  <si>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</si>
  <si>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</si>
  <si>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</si>
  <si>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</si>
  <si>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</si>
  <si>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</si>
  <si>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</si>
  <si>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</si>
  <si>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</si>
  <si>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</si>
  <si>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</si>
  <si>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</si>
  <si>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</si>
  <si>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</si>
  <si>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</si>
  <si>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</si>
  <si>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</si>
  <si>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</si>
  <si>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</si>
  <si>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</si>
  <si>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</si>
  <si>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</si>
  <si>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</si>
  <si>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</si>
  <si>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</si>
  <si>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</si>
  <si>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</si>
  <si>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</si>
  <si>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</si>
  <si>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</si>
  <si>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</si>
  <si>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</si>
  <si>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</si>
  <si>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</si>
  <si>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</si>
  <si>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</si>
  <si>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</si>
  <si>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</si>
  <si>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</si>
  <si>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</si>
  <si>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</si>
  <si>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</si>
  <si>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</si>
  <si>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</si>
  <si>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</si>
  <si>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</si>
  <si>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</si>
  <si>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</si>
  <si>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</si>
  <si>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</si>
  <si>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</si>
  <si>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</si>
  <si>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</si>
  <si>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</si>
  <si>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</si>
  <si>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</si>
  <si>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</si>
  <si>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</si>
  <si>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</si>
  <si>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</si>
  <si>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</si>
  <si>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</si>
  <si>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</si>
  <si>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</si>
  <si>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</si>
  <si>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</si>
  <si>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</si>
  <si>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</si>
  <si>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</si>
  <si>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</si>
  <si>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</si>
  <si>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</si>
  <si>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</si>
  <si>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</si>
  <si>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</si>
  <si>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</si>
  <si>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</si>
  <si>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</si>
  <si>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</si>
  <si>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</si>
  <si>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</si>
  <si>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</si>
  <si>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</si>
  <si>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</si>
  <si>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</si>
  <si>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</si>
  <si>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</si>
  <si>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</si>
  <si>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</si>
  <si>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</si>
  <si>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</si>
  <si>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</si>
  <si>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</si>
  <si>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</si>
  <si>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</si>
  <si>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</si>
  <si>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</si>
  <si>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</si>
  <si>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</si>
  <si>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</si>
  <si>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</si>
  <si>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</si>
  <si>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</si>
  <si>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</si>
  <si>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</si>
  <si>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</si>
  <si>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</si>
  <si>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</si>
  <si>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</si>
  <si>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</si>
  <si>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</si>
  <si>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</si>
  <si>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</si>
  <si>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</si>
  <si>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</si>
  <si>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</si>
  <si>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</si>
  <si>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</si>
  <si>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</si>
  <si>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</si>
  <si>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</si>
  <si>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</si>
  <si>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</si>
  <si>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</si>
  <si>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</si>
  <si>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</si>
  <si>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</si>
  <si>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</si>
  <si>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</si>
  <si>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</si>
  <si>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</si>
  <si>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</si>
  <si>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</si>
  <si>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</si>
  <si>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</si>
  <si>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</si>
  <si>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</si>
  <si>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</si>
  <si>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</si>
  <si>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</si>
  <si>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</si>
  <si>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</si>
  <si>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</si>
  <si>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</si>
  <si>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</si>
  <si>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</si>
  <si>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</si>
  <si>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</si>
  <si>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</si>
  <si>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</si>
  <si>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</si>
  <si>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</si>
  <si>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</si>
  <si>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</si>
  <si>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</si>
  <si>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</si>
  <si>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</si>
  <si>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</si>
  <si>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</si>
  <si>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</si>
  <si>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</si>
  <si>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</si>
  <si>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</si>
  <si>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</si>
  <si>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</si>
  <si>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</si>
  <si>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</si>
  <si>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</si>
  <si>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</si>
  <si>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</si>
  <si>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</si>
  <si>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</si>
  <si>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</si>
  <si>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</si>
  <si>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</si>
  <si>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</si>
  <si>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</si>
  <si>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</si>
  <si>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</si>
  <si>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</si>
  <si>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</si>
  <si>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</si>
  <si>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</si>
  <si>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</si>
  <si>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</si>
  <si>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</si>
  <si>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</si>
  <si>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</si>
  <si>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</si>
  <si>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</si>
  <si>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</si>
  <si>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</si>
  <si>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</si>
  <si>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</si>
  <si>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</si>
  <si>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</si>
  <si>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</si>
  <si>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</si>
  <si>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</si>
  <si>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</si>
  <si>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</si>
  <si>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</si>
  <si>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</si>
  <si>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</si>
  <si>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</si>
  <si>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</si>
  <si>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</si>
  <si>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</si>
  <si>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</si>
  <si>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</si>
  <si>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</si>
  <si>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</si>
  <si>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</si>
  <si>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</si>
  <si>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</si>
  <si>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</si>
  <si>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</si>
  <si>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</si>
  <si>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</si>
  <si>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</si>
  <si>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</si>
  <si>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</si>
  <si>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</si>
  <si>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</si>
  <si>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</si>
  <si>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</si>
  <si>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</si>
  <si>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</si>
  <si>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</si>
  <si>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</si>
  <si>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</si>
  <si>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</si>
  <si>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</si>
  <si>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</si>
  <si>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</si>
  <si>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</si>
  <si>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</si>
  <si>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</si>
  <si>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</si>
  <si>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</si>
  <si>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</si>
  <si>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</si>
  <si>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</si>
  <si>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</si>
  <si>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</si>
  <si>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</si>
  <si>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</si>
  <si>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</si>
  <si>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</si>
  <si>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</si>
  <si>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</si>
  <si>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</si>
  <si>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</si>
  <si>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</si>
  <si>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</si>
  <si>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</si>
  <si>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</si>
  <si>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</si>
  <si>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</si>
  <si>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</si>
  <si>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</si>
  <si>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</si>
  <si>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</si>
  <si>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</si>
  <si>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</si>
  <si>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</si>
  <si>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</si>
  <si>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</si>
  <si>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</si>
  <si>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</si>
  <si>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</si>
  <si>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</si>
  <si>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</si>
  <si>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</si>
  <si>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</si>
  <si>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</si>
  <si>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</si>
  <si>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</si>
  <si>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</si>
  <si>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</si>
  <si>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</si>
  <si>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</si>
  <si>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</si>
  <si>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</si>
  <si>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</si>
  <si>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</si>
  <si>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</si>
  <si>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</si>
  <si>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</si>
  <si>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</si>
  <si>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</si>
  <si>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</si>
  <si>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</si>
  <si>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</si>
  <si>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</si>
  <si>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</si>
  <si>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</si>
  <si>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</si>
  <si>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</si>
  <si>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</si>
  <si>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</si>
  <si>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</si>
  <si>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</si>
  <si>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</si>
  <si>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</si>
  <si>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</si>
  <si>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</si>
  <si>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</si>
  <si>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</si>
  <si>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</si>
  <si>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</si>
  <si>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</si>
  <si>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</si>
  <si>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</si>
  <si>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</si>
  <si>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</si>
  <si>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</si>
  <si>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</si>
  <si>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</si>
  <si>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</si>
  <si>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</si>
  <si>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</si>
  <si>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</si>
  <si>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</si>
  <si>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</si>
  <si>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</si>
  <si>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</si>
  <si>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</si>
  <si>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</si>
  <si>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</si>
  <si>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</si>
  <si>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</si>
  <si>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</si>
  <si>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</si>
  <si>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</si>
  <si>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</si>
  <si>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</si>
  <si>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</si>
  <si>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</si>
  <si>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</si>
  <si>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</si>
  <si>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</si>
  <si>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</si>
  <si>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</si>
  <si>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</si>
  <si>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</si>
  <si>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</si>
  <si>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</si>
  <si>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</si>
  <si>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</si>
  <si>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</si>
  <si>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</si>
  <si>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</si>
  <si>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</si>
  <si>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</si>
  <si>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</si>
  <si>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</si>
  <si>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</si>
  <si>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</si>
  <si>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</si>
  <si>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</si>
  <si>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</si>
  <si>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</si>
  <si>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</si>
  <si>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</si>
  <si>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</si>
  <si>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</si>
  <si>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</si>
  <si>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</si>
  <si>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</si>
  <si>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</si>
  <si>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</si>
  <si>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</si>
  <si>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</si>
  <si>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</si>
  <si>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</si>
  <si>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</si>
  <si>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</si>
  <si>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</si>
  <si>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</si>
  <si>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</si>
  <si>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</si>
  <si>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</si>
  <si>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</si>
  <si>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</si>
  <si>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</si>
  <si>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</si>
  <si>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</si>
  <si>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</si>
  <si>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</si>
  <si>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</si>
  <si>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</si>
  <si>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</si>
  <si>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</si>
  <si>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</si>
  <si>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</si>
  <si>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</si>
  <si>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</si>
  <si>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</si>
  <si>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</si>
  <si>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</si>
  <si>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</si>
  <si>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</si>
  <si>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</si>
  <si>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</si>
  <si>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</si>
  <si>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</si>
  <si>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</si>
  <si>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</si>
  <si>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</si>
  <si>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</si>
  <si>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</si>
  <si>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</si>
  <si>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</si>
  <si>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</si>
  <si>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</si>
  <si>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</si>
  <si>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</si>
  <si>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</si>
  <si>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</si>
  <si>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</si>
  <si>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</si>
  <si>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</si>
  <si>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</si>
  <si>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</si>
  <si>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</si>
  <si>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</si>
  <si>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</si>
  <si>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</si>
  <si>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</si>
  <si>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</si>
  <si>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</si>
  <si>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</si>
  <si>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</si>
  <si>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</si>
  <si>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</si>
  <si>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</si>
  <si>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</si>
  <si>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</si>
  <si>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</si>
  <si>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</si>
  <si>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</si>
  <si>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</si>
  <si>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</si>
  <si>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</si>
  <si>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</si>
  <si>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</si>
  <si>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</si>
  <si>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</si>
  <si>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</si>
  <si>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</si>
  <si>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</si>
  <si>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</si>
  <si>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</si>
  <si>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</si>
  <si>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</si>
  <si>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</si>
  <si>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</si>
  <si>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</si>
  <si>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</si>
  <si>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</si>
  <si>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</si>
  <si>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</si>
  <si>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</si>
  <si>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</si>
  <si>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</si>
  <si>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</si>
  <si>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</si>
  <si>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</si>
  <si>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</si>
  <si>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</si>
  <si>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</si>
  <si>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</si>
  <si>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</si>
  <si>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</si>
  <si>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</si>
  <si>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</si>
  <si>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</si>
  <si>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</si>
  <si>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</si>
  <si>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</si>
  <si>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</si>
  <si>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</si>
  <si>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</si>
  <si>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</si>
  <si>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</si>
  <si>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</si>
  <si>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</si>
  <si>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</si>
  <si>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</si>
  <si>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</si>
  <si>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</si>
  <si>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</si>
  <si>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</si>
  <si>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</si>
  <si>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</si>
  <si>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</si>
  <si>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</si>
  <si>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</si>
  <si>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</si>
  <si>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</si>
  <si>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</si>
  <si>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</si>
  <si>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</si>
  <si>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</si>
  <si>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</si>
  <si>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</si>
  <si>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</si>
  <si>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</si>
  <si>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</si>
  <si>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</si>
  <si>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</si>
  <si>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</si>
  <si>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</si>
  <si>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</si>
  <si>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</si>
  <si>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</si>
  <si>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</si>
  <si>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</si>
  <si>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</si>
  <si>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</si>
  <si>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</si>
  <si>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</si>
  <si>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</si>
  <si>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</si>
  <si>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</si>
  <si>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</si>
  <si>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</si>
  <si>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</si>
  <si>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</si>
  <si>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</si>
  <si>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</si>
  <si>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</si>
  <si>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</si>
  <si>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</si>
  <si>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</si>
  <si>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</si>
  <si>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</si>
  <si>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</si>
  <si>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</si>
  <si>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</si>
  <si>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</si>
  <si>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</si>
  <si>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</si>
  <si>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</si>
  <si>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</si>
  <si>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</si>
  <si>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</si>
  <si>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</si>
  <si>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</si>
  <si>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</si>
  <si>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</si>
  <si>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</si>
  <si>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</si>
  <si>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</si>
  <si>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</si>
  <si>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</si>
  <si>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</si>
  <si>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</si>
  <si>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</si>
  <si>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</si>
  <si>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</si>
  <si>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</si>
  <si>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</si>
  <si>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</si>
  <si>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</si>
  <si>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</si>
  <si>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</si>
  <si>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</si>
  <si>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</si>
  <si>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</si>
  <si>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</si>
  <si>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</si>
  <si>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</si>
  <si>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</si>
  <si>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</si>
  <si>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</si>
  <si>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</si>
  <si>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</si>
  <si>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</si>
  <si>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</si>
  <si>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</si>
  <si>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</si>
  <si>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</si>
  <si>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</si>
  <si>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</si>
  <si>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</si>
  <si>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</si>
  <si>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</si>
  <si>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</si>
  <si>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</si>
  <si>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</si>
  <si>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</si>
  <si>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</si>
  <si>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</si>
  <si>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</si>
  <si>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</si>
  <si>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</si>
  <si>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</si>
  <si>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</si>
  <si>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</si>
  <si>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</si>
  <si>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</si>
  <si>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</si>
  <si>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</si>
  <si>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</si>
  <si>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</si>
  <si>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</si>
  <si>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</si>
  <si>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</si>
  <si>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</si>
  <si>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</si>
  <si>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</si>
  <si>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</si>
  <si>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</si>
  <si>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</si>
  <si>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</si>
  <si>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</si>
  <si>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</si>
  <si>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</si>
  <si>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</si>
  <si>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</si>
  <si>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</si>
  <si>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</si>
  <si>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</si>
  <si>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</si>
  <si>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</si>
  <si>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</si>
  <si>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</si>
  <si>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</si>
  <si>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</si>
  <si>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</si>
  <si>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</si>
  <si>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</si>
  <si>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</si>
  <si>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</si>
  <si>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</si>
  <si>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</si>
  <si>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</si>
  <si>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</si>
  <si>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</si>
  <si>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</si>
  <si>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</si>
  <si>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</si>
  <si>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</si>
  <si>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</si>
  <si>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</si>
  <si>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</si>
  <si>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</si>
  <si>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</si>
  <si>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</si>
  <si>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</si>
  <si>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</si>
  <si>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</si>
  <si>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</si>
  <si>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</si>
  <si>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</si>
  <si>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</si>
  <si>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</si>
  <si>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</si>
  <si>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</si>
  <si>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</si>
  <si>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</si>
  <si>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</si>
  <si>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</si>
  <si>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</si>
  <si>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</si>
  <si>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</si>
  <si>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</si>
  <si>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</si>
  <si>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</si>
  <si>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</si>
  <si>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</si>
  <si>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</si>
  <si>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</si>
  <si>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</si>
  <si>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</si>
  <si>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</si>
  <si>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</si>
  <si>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</si>
  <si>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</si>
  <si>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</si>
  <si>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</si>
  <si>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</si>
  <si>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</si>
  <si>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</si>
  <si>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</si>
  <si>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</si>
  <si>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</si>
  <si>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</si>
  <si>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</si>
  <si>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</si>
  <si>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</si>
  <si>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</si>
  <si>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</si>
  <si>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</si>
  <si>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</si>
  <si>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</si>
  <si>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</si>
  <si>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</si>
  <si>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</si>
  <si>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</si>
  <si>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</si>
  <si>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</si>
  <si>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</si>
  <si>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</si>
  <si>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</si>
  <si>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</si>
  <si>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</si>
  <si>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</si>
  <si>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</si>
  <si>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</si>
  <si>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</si>
  <si>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</si>
  <si>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</si>
  <si>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</si>
  <si>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</si>
  <si>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</si>
  <si>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</si>
  <si>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</si>
  <si>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</si>
  <si>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</si>
  <si>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</si>
  <si>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</si>
  <si>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</si>
  <si>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</si>
  <si>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</si>
  <si>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</si>
  <si>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</si>
  <si>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</si>
  <si>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</si>
  <si>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</si>
  <si>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</si>
  <si>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</si>
  <si>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</si>
  <si>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</si>
  <si>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</si>
  <si>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</si>
  <si>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</si>
  <si>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</si>
  <si>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</si>
  <si>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</si>
  <si>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</si>
  <si>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</si>
  <si>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</si>
  <si>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</si>
  <si>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</si>
  <si>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</si>
  <si>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</si>
  <si>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</si>
  <si>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</si>
  <si>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</si>
  <si>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</si>
  <si>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</si>
  <si>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</si>
  <si>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</si>
  <si>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</si>
  <si>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</si>
  <si>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</si>
  <si>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</si>
  <si>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</si>
  <si>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</si>
  <si>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</si>
  <si>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</si>
  <si>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</si>
  <si>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</si>
  <si>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</si>
  <si>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</si>
  <si>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</si>
  <si>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</si>
  <si>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</si>
  <si>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</si>
  <si>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</si>
  <si>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</si>
  <si>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</si>
  <si>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</si>
  <si>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</si>
  <si>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</si>
  <si>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</si>
  <si>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</si>
  <si>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</si>
  <si>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</si>
  <si>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</si>
  <si>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</si>
  <si>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</si>
  <si>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</si>
  <si>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</si>
  <si>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</si>
  <si>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</si>
  <si>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</si>
  <si>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</si>
  <si>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</si>
  <si>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</si>
  <si>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</si>
  <si>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</si>
  <si>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</si>
  <si>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</si>
  <si>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</si>
  <si>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</si>
  <si>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</si>
  <si>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</si>
  <si>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</si>
  <si>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</si>
  <si>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</si>
  <si>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</si>
  <si>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</si>
  <si>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</si>
  <si>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</si>
  <si>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</si>
  <si>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</si>
  <si>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</si>
  <si>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</si>
  <si>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</si>
  <si>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</si>
  <si>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</si>
  <si>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</si>
  <si>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</si>
  <si>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</si>
  <si>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</si>
  <si>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</si>
  <si>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</si>
  <si>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</si>
  <si>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</si>
  <si>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</si>
  <si>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</si>
  <si>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</si>
  <si>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</si>
  <si>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</si>
  <si>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</si>
  <si>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</si>
  <si>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</si>
  <si>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</si>
  <si>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</si>
  <si>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</si>
  <si>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</si>
  <si>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</si>
  <si>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</si>
  <si>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</si>
  <si>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</si>
  <si>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</si>
  <si>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</si>
  <si>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</si>
  <si>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</si>
  <si>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</si>
  <si>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</si>
  <si>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</si>
  <si>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</si>
  <si>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</si>
  <si>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</si>
  <si>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</si>
  <si>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</si>
  <si>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</si>
  <si>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</si>
  <si>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</si>
  <si>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</si>
  <si>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</si>
  <si>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</si>
  <si>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</si>
  <si>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</si>
  <si>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</si>
  <si>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</si>
  <si>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</si>
  <si>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</si>
  <si>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</si>
  <si>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</si>
  <si>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</si>
  <si>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</si>
  <si>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</si>
  <si>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</si>
  <si>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</si>
  <si>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</si>
  <si>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</si>
  <si>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</si>
  <si>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</si>
  <si>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</si>
  <si>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</si>
  <si>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</si>
  <si>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</si>
  <si>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</si>
  <si>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</si>
  <si>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</si>
  <si>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</si>
  <si>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</si>
  <si>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</si>
  <si>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</si>
  <si>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</si>
  <si>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</si>
  <si>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</si>
  <si>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</si>
  <si>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</si>
  <si>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</si>
  <si>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</si>
  <si>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</si>
  <si>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</si>
  <si>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</si>
  <si>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</si>
  <si>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</si>
  <si>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</si>
  <si>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</si>
  <si>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</si>
  <si>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</si>
  <si>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</si>
  <si>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</si>
  <si>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</si>
  <si>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</si>
  <si>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</si>
  <si>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</si>
  <si>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</si>
  <si>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</si>
  <si>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</si>
  <si>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</si>
  <si>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</si>
  <si>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</si>
  <si>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</si>
  <si>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</si>
  <si>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</si>
  <si>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</si>
  <si>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</si>
  <si>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</si>
  <si>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</si>
  <si>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</si>
  <si>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</si>
  <si>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</si>
  <si>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</si>
  <si>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</si>
  <si>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</si>
  <si>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</si>
  <si>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</si>
  <si>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</si>
  <si>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</si>
  <si>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</si>
  <si>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</si>
  <si>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</si>
  <si>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</si>
  <si>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</si>
  <si>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</si>
  <si>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</si>
  <si>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</si>
  <si>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</si>
  <si>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</si>
  <si>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</si>
  <si>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</si>
  <si>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</si>
  <si>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</si>
  <si>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</si>
  <si>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</si>
  <si>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</si>
  <si>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</si>
  <si>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</si>
  <si>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</si>
  <si>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</si>
  <si>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</si>
  <si>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</si>
  <si>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</si>
  <si>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</si>
  <si>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</si>
  <si>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</si>
  <si>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</si>
  <si>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</si>
  <si>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</si>
  <si>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</si>
  <si>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</si>
  <si>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</si>
  <si>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</si>
  <si>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</si>
  <si>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</si>
  <si>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</si>
  <si>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</si>
  <si>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</si>
  <si>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</si>
  <si>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</si>
  <si>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</si>
  <si>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</si>
  <si>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</si>
  <si>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</si>
  <si>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</si>
  <si>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</si>
  <si>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</si>
  <si>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</si>
  <si>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</si>
  <si>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</si>
  <si>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</si>
  <si>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</si>
  <si>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</si>
  <si>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</si>
  <si>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</si>
  <si>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</si>
  <si>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</si>
  <si>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</si>
  <si>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</si>
  <si>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</si>
  <si>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</si>
  <si>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</si>
  <si>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</si>
  <si>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</si>
  <si>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</si>
  <si>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</si>
  <si>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</si>
  <si>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</si>
  <si>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</si>
  <si>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</si>
  <si>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</si>
  <si>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</si>
  <si>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</si>
  <si>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</si>
  <si>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</si>
  <si>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</si>
  <si>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</si>
  <si>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</si>
  <si>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</si>
  <si>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</si>
  <si>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</si>
  <si>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</si>
  <si>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</si>
  <si>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</si>
  <si>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</si>
  <si>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</si>
  <si>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</si>
  <si>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</si>
  <si>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</si>
  <si>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</si>
  <si>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</si>
  <si>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</si>
  <si>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</si>
  <si>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</si>
  <si>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</si>
  <si>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</si>
  <si>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</si>
  <si>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</si>
  <si>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</si>
  <si>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</si>
  <si>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</si>
  <si>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</si>
  <si>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</si>
  <si>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</si>
  <si>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</si>
  <si>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</si>
  <si>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</si>
  <si>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</si>
  <si>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</si>
  <si>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</si>
  <si>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</si>
  <si>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</si>
  <si>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</si>
  <si>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</si>
  <si>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</si>
  <si>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</si>
  <si>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</si>
  <si>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</si>
  <si>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</si>
  <si>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</si>
  <si>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</si>
  <si>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</si>
  <si>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</si>
  <si>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</si>
  <si>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</si>
  <si>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</si>
  <si>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</si>
  <si>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</si>
  <si>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</si>
  <si>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</si>
  <si>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</si>
  <si>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</si>
  <si>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</si>
  <si>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</si>
  <si>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</si>
  <si>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</si>
  <si>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</si>
  <si>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</si>
  <si>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</si>
  <si>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</si>
  <si>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</si>
  <si>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</si>
  <si>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</si>
  <si>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</si>
  <si>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</si>
  <si>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</si>
  <si>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</si>
  <si>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</si>
  <si>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</si>
  <si>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</si>
  <si>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</si>
  <si>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</si>
  <si>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</si>
  <si>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</si>
  <si>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</si>
  <si>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</si>
  <si>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</si>
  <si>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</si>
  <si>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</si>
  <si>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</si>
  <si>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</si>
  <si>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</si>
  <si>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</si>
  <si>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</si>
  <si>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</si>
  <si>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</si>
  <si>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</si>
  <si>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</si>
  <si>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</si>
  <si>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</si>
  <si>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</si>
  <si>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</si>
  <si>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</si>
  <si>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</si>
  <si>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</si>
  <si>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</si>
  <si>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</si>
  <si>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</si>
  <si>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</si>
  <si>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</si>
  <si>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</si>
  <si>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</si>
  <si>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</si>
  <si>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</si>
  <si>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</si>
  <si>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</si>
  <si>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</si>
  <si>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</si>
  <si>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</si>
  <si>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</si>
  <si>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</si>
  <si>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</si>
  <si>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</si>
  <si>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</si>
  <si>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</si>
  <si>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</si>
  <si>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</si>
  <si>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</si>
  <si>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</si>
  <si>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</si>
  <si>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</si>
  <si>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</si>
  <si>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</si>
  <si>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</si>
  <si>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</si>
  <si>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</si>
  <si>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</si>
  <si>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</si>
  <si>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</si>
  <si>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</si>
  <si>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</si>
  <si>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</si>
  <si>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</si>
  <si>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</si>
  <si>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</si>
  <si>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</si>
  <si>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</si>
  <si>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</si>
  <si>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</si>
  <si>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</si>
  <si>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</si>
  <si>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</si>
  <si>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</si>
  <si>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</si>
  <si>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</si>
  <si>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</si>
  <si>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</si>
  <si>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</si>
  <si>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</si>
  <si>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</si>
  <si>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</si>
  <si>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</si>
  <si>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</si>
  <si>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</si>
  <si>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</si>
  <si>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</si>
  <si>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</si>
  <si>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</si>
  <si>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</si>
  <si>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</si>
  <si>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</si>
  <si>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</si>
  <si>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</si>
  <si>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</si>
  <si>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</si>
  <si>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</si>
  <si>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</si>
  <si>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</si>
  <si>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</si>
  <si>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</si>
  <si>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</si>
  <si>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</si>
  <si>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</si>
  <si>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</si>
  <si>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</si>
  <si>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</si>
  <si>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</si>
  <si>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</si>
  <si>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</si>
  <si>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</si>
  <si>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</si>
  <si>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</si>
  <si>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</si>
  <si>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</si>
  <si>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</si>
  <si>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</si>
  <si>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</si>
  <si>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</si>
  <si>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</si>
  <si>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</si>
  <si>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</si>
  <si>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</si>
  <si>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</si>
  <si>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</si>
  <si>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</si>
  <si>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</si>
  <si>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</si>
  <si>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</si>
  <si>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</si>
  <si>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</si>
  <si>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</si>
  <si>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</si>
  <si>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</si>
  <si>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</si>
  <si>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</si>
  <si>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</si>
  <si>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</si>
  <si>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</si>
  <si>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</si>
  <si>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</si>
  <si>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</si>
  <si>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</si>
  <si>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</si>
  <si>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</si>
  <si>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</si>
  <si>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</si>
  <si>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</si>
  <si>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</si>
  <si>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</si>
  <si>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</si>
  <si>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</si>
  <si>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</si>
  <si>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</si>
  <si>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</si>
  <si>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</si>
  <si>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</si>
  <si>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</si>
  <si>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</si>
  <si>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</si>
  <si>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</si>
  <si>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</si>
  <si>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</si>
  <si>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</si>
  <si>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</si>
  <si>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</si>
  <si>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</si>
  <si>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</si>
  <si>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</si>
  <si>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</si>
  <si>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</si>
  <si>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</si>
  <si>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</si>
  <si>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</si>
  <si>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</si>
  <si>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</si>
  <si>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</si>
  <si>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</si>
  <si>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</si>
  <si>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</si>
  <si>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</si>
  <si>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</si>
  <si>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</si>
  <si>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</si>
  <si>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</si>
  <si>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</si>
  <si>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</si>
  <si>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</si>
  <si>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</si>
  <si>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</si>
  <si>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</si>
  <si>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</si>
  <si>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</si>
  <si>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</si>
  <si>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</si>
  <si>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</si>
  <si>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</si>
  <si>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</si>
  <si>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</si>
  <si>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</si>
  <si>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</si>
  <si>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</si>
  <si>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</si>
  <si>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</si>
  <si>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</si>
  <si>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</si>
  <si>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</si>
  <si>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</si>
  <si>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</si>
  <si>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</si>
  <si>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</si>
  <si>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</si>
  <si>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</si>
  <si>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</si>
  <si>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</si>
  <si>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</si>
  <si>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</si>
  <si>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</si>
  <si>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</si>
  <si>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</si>
  <si>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</si>
  <si>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</si>
  <si>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</si>
  <si>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</si>
  <si>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</si>
  <si>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</si>
  <si>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</si>
  <si>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</si>
  <si>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</si>
  <si>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</si>
  <si>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</si>
  <si>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</si>
  <si>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</si>
  <si>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</si>
  <si>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</si>
  <si>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</si>
  <si>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</si>
  <si>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</si>
  <si>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</si>
  <si>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</si>
  <si>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</si>
  <si>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</si>
  <si>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</si>
  <si>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</si>
  <si>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</si>
  <si>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</si>
  <si>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</si>
  <si>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</si>
  <si>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</si>
  <si>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</si>
  <si>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</si>
  <si>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</si>
  <si>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</si>
  <si>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</si>
  <si>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</si>
  <si>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</si>
  <si>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</si>
  <si>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</si>
  <si>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</si>
  <si>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</si>
  <si>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</si>
  <si>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</si>
  <si>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</si>
  <si>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</si>
  <si>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</si>
  <si>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</si>
  <si>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</si>
  <si>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</si>
  <si>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</si>
  <si>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</si>
  <si>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</si>
  <si>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</si>
  <si>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</si>
  <si>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</si>
  <si>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</si>
  <si>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</si>
  <si>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</si>
  <si>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</si>
  <si>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</si>
  <si>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</si>
  <si>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</si>
  <si>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</si>
  <si>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</si>
  <si>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</si>
  <si>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</si>
  <si>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</si>
  <si>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</si>
  <si>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</si>
  <si>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</si>
  <si>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</si>
  <si>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</si>
  <si>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</si>
  <si>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</si>
  <si>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</si>
  <si>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</si>
  <si>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</si>
  <si>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</si>
  <si>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</si>
  <si>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</si>
  <si>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</si>
  <si>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</si>
  <si>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</si>
  <si>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</si>
  <si>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</si>
  <si>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</si>
  <si>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</si>
  <si>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</si>
  <si>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</si>
  <si>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</si>
  <si>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</si>
  <si>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</si>
  <si>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</si>
  <si>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</si>
  <si>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</si>
  <si>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</si>
  <si>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</si>
  <si>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</si>
  <si>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</si>
  <si>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</si>
  <si>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</si>
  <si>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</si>
  <si>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</si>
  <si>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</si>
  <si>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</si>
  <si>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</si>
  <si>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</si>
  <si>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</si>
  <si>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</si>
  <si>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</si>
  <si>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</si>
  <si>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</si>
  <si>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</si>
  <si>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</si>
  <si>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</si>
  <si>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</si>
  <si>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</si>
  <si>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</si>
  <si>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</si>
  <si>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</si>
  <si>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</si>
  <si>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</si>
  <si>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</si>
  <si>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</si>
  <si>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</si>
  <si>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</si>
  <si>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</si>
  <si>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</si>
  <si>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</si>
  <si>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</si>
  <si>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</si>
  <si>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</si>
  <si>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</si>
  <si>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</si>
  <si>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</si>
  <si>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</si>
  <si>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</si>
  <si>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</si>
  <si>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</si>
  <si>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</si>
  <si>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</si>
  <si>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</si>
  <si>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</si>
  <si>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</si>
  <si>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</si>
  <si>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</si>
  <si>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</si>
  <si>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</si>
  <si>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</si>
  <si>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</si>
  <si>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</si>
  <si>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</si>
  <si>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</si>
  <si>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</si>
  <si>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</si>
  <si>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</si>
  <si>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</si>
  <si>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</si>
  <si>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</si>
  <si>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</si>
  <si>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</si>
  <si>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</si>
  <si>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</si>
  <si>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</si>
  <si>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</si>
  <si>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</si>
  <si>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</si>
  <si>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</si>
  <si>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</si>
  <si>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</si>
  <si>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</si>
  <si>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</si>
  <si>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</si>
  <si>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</si>
  <si>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</si>
  <si>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</si>
  <si>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</si>
  <si>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</si>
  <si>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</si>
  <si>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</si>
  <si>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</si>
  <si>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</si>
  <si>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</si>
  <si>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</si>
  <si>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</si>
  <si>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</si>
  <si>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</si>
  <si>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</si>
  <si>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</si>
  <si>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</si>
  <si>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</si>
  <si>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</si>
  <si>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</si>
  <si>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</si>
  <si>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</si>
  <si>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</si>
  <si>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</si>
  <si>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</si>
  <si>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</si>
  <si>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</si>
  <si>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</si>
  <si>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</si>
  <si>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</si>
  <si>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</si>
  <si>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</si>
  <si>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</si>
  <si>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</si>
  <si>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</si>
  <si>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</si>
  <si>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</si>
  <si>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</si>
  <si>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</si>
  <si>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</si>
  <si>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</si>
  <si>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</si>
  <si>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</si>
  <si>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</si>
  <si>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</si>
  <si>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</si>
  <si>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</si>
  <si>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</si>
  <si>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</si>
  <si>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</si>
  <si>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</si>
  <si>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</si>
  <si>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</si>
  <si>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</si>
  <si>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</si>
  <si>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</si>
  <si>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</si>
  <si>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</si>
  <si>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</si>
  <si>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</si>
  <si>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</si>
  <si>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</si>
  <si>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</si>
  <si>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</si>
  <si>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</si>
  <si>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</si>
  <si>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</si>
  <si>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</si>
  <si>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</si>
  <si>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</si>
  <si>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</si>
  <si>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</si>
  <si>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</si>
  <si>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</si>
  <si>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</si>
  <si>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</si>
  <si>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</si>
  <si>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</si>
  <si>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</si>
  <si>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</si>
  <si>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</si>
  <si>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</si>
  <si>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</si>
  <si>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</si>
  <si>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</si>
  <si>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</si>
  <si>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</si>
  <si>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</si>
  <si>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</si>
  <si>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</si>
  <si>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</si>
  <si>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</si>
  <si>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</si>
  <si>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</si>
  <si>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</si>
  <si>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</si>
  <si>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</si>
  <si>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</si>
  <si>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</si>
  <si>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</si>
  <si>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</si>
  <si>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</si>
  <si>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</si>
  <si>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</si>
  <si>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</si>
  <si>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</si>
  <si>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</si>
  <si>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</si>
  <si>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</si>
  <si>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</si>
  <si>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</si>
  <si>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</si>
  <si>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</si>
  <si>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</si>
  <si>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</si>
  <si>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</si>
  <si>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</si>
  <si>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</si>
  <si>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</si>
  <si>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</si>
  <si>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</si>
  <si>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</si>
  <si>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</si>
  <si>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</si>
  <si>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</si>
  <si>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</si>
  <si>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</si>
  <si>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</si>
  <si>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</si>
  <si>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</si>
  <si>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</si>
  <si>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</si>
  <si>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</si>
  <si>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</si>
  <si>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</si>
  <si>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</si>
  <si>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</si>
  <si>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</si>
  <si>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</si>
  <si>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</si>
  <si>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</si>
  <si>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</si>
  <si>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</si>
  <si>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</si>
  <si>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</si>
  <si>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</si>
  <si>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</si>
  <si>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</si>
  <si>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</si>
  <si>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</si>
  <si>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</si>
  <si>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</si>
  <si>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</si>
  <si>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</si>
  <si>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</si>
  <si>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</si>
  <si>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</si>
  <si>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</si>
  <si>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</si>
  <si>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</si>
  <si>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</si>
  <si>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</si>
  <si>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</si>
  <si>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</si>
  <si>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</si>
  <si>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</si>
  <si>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</si>
  <si>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</si>
  <si>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</si>
  <si>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</si>
  <si>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</si>
  <si>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</si>
  <si>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</si>
  <si>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</si>
  <si>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</si>
  <si>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</si>
  <si>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</si>
  <si>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</si>
  <si>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</si>
  <si>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</si>
  <si>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</si>
  <si>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</si>
  <si>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</si>
  <si>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</si>
  <si>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</si>
  <si>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</si>
  <si>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</si>
  <si>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</si>
  <si>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</si>
  <si>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</si>
  <si>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</si>
  <si>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</si>
  <si>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</si>
  <si>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</si>
  <si>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</si>
  <si>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</si>
  <si>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</si>
  <si>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</si>
  <si>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</si>
  <si>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</si>
  <si>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</si>
  <si>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</si>
  <si>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</si>
  <si>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</si>
  <si>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</si>
  <si>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</si>
  <si>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</si>
  <si>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</si>
  <si>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</si>
  <si>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</si>
  <si>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</si>
  <si>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</si>
  <si>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</si>
  <si>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</si>
  <si>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</si>
  <si>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</si>
  <si>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</si>
  <si>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</si>
  <si>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</si>
  <si>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</si>
  <si>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</si>
  <si>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</si>
  <si>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</si>
  <si>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</si>
  <si>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</si>
  <si>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</si>
  <si>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</si>
  <si>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</si>
  <si>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</si>
  <si>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</si>
  <si>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</si>
  <si>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</si>
  <si>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</si>
  <si>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</si>
  <si>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</si>
  <si>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</si>
  <si>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</si>
  <si>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</si>
  <si>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</si>
  <si>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</si>
  <si>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</si>
  <si>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</si>
  <si>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</si>
  <si>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</si>
  <si>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</si>
  <si>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</si>
  <si>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</si>
  <si>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</si>
  <si>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</si>
  <si>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</si>
  <si>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</si>
  <si>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</si>
  <si>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</si>
  <si>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</si>
  <si>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</si>
  <si>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</si>
  <si>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</si>
  <si>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</si>
  <si>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</si>
  <si>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</si>
  <si>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</si>
  <si>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</si>
  <si>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</si>
  <si>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</si>
  <si>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</si>
  <si>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</si>
  <si>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</si>
  <si>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</si>
  <si>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</si>
  <si>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</si>
  <si>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</si>
  <si>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</si>
  <si>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</si>
  <si>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</si>
  <si>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</si>
  <si>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</si>
  <si>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</si>
  <si>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</si>
  <si>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</si>
  <si>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</si>
  <si>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</si>
  <si>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</si>
  <si>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</si>
  <si>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</si>
  <si>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</si>
  <si>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</si>
  <si>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</si>
  <si>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</si>
  <si>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</si>
  <si>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</si>
  <si>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</si>
  <si>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</si>
  <si>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</si>
  <si>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</si>
  <si>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</si>
  <si>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</si>
  <si>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</si>
  <si>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</si>
  <si>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</si>
  <si>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</si>
  <si>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</si>
  <si>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</si>
  <si>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</si>
  <si>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</si>
  <si>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</si>
  <si>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</si>
  <si>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</si>
  <si>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</si>
  <si>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</si>
  <si>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</si>
  <si>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</si>
  <si>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</si>
  <si>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</si>
  <si>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</si>
  <si>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</si>
  <si>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</si>
  <si>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</si>
  <si>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</si>
  <si>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</si>
  <si>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</si>
  <si>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</si>
  <si>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</si>
  <si>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</si>
  <si>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</si>
  <si>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</si>
  <si>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</si>
  <si>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</si>
  <si>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</si>
  <si>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</si>
  <si>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</si>
  <si>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</si>
  <si>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</si>
  <si>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</si>
  <si>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</si>
  <si>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</si>
  <si>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</si>
  <si>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</si>
  <si>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</si>
  <si>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</si>
  <si>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</si>
  <si>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</si>
  <si>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</si>
  <si>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</si>
  <si>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</si>
  <si>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</si>
  <si>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</si>
  <si>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</si>
  <si>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</si>
  <si>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</si>
  <si>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</si>
  <si>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</si>
  <si>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</si>
  <si>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</si>
  <si>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</si>
  <si>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</si>
  <si>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</si>
  <si>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</si>
  <si>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</si>
  <si>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</si>
  <si>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</si>
  <si>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</si>
  <si>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</si>
  <si>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</si>
  <si>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</si>
  <si>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</si>
  <si>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</si>
  <si>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</si>
  <si>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</si>
  <si>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</si>
  <si>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</si>
  <si>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</si>
  <si>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</si>
  <si>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</si>
  <si>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</si>
  <si>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</si>
  <si>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</si>
  <si>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</si>
  <si>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</si>
  <si>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</si>
  <si>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</si>
  <si>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</si>
  <si>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</si>
  <si>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</si>
  <si>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</si>
  <si>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</si>
  <si>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</si>
  <si>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</si>
  <si>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</si>
  <si>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</si>
  <si>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</si>
  <si>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</si>
  <si>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</si>
  <si>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</si>
  <si>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</si>
  <si>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</si>
  <si>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</si>
  <si>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</si>
  <si>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</si>
  <si>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</si>
  <si>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</si>
  <si>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</si>
  <si>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</si>
  <si>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</si>
  <si>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</si>
  <si>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</si>
  <si>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</si>
  <si>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</si>
  <si>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</si>
  <si>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</si>
  <si>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</si>
  <si>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</si>
  <si>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</si>
  <si>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</si>
  <si>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</si>
  <si>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</si>
  <si>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</si>
  <si>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</si>
  <si>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</si>
  <si>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</si>
  <si>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</si>
  <si>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</si>
  <si>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</si>
  <si>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</si>
  <si>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</si>
  <si>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</si>
  <si>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</si>
  <si>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</si>
  <si>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</si>
  <si>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</si>
  <si>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</si>
  <si>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</si>
  <si>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</si>
  <si>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</si>
  <si>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</si>
  <si>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</si>
  <si>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</si>
  <si>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</si>
  <si>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</si>
  <si>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</si>
  <si>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</si>
  <si>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</si>
  <si>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</si>
  <si>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</si>
  <si>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</si>
  <si>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</si>
  <si>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</si>
  <si>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</si>
  <si>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</si>
  <si>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</si>
  <si>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</si>
  <si>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</si>
  <si>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</si>
  <si>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</si>
  <si>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</si>
  <si>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</si>
  <si>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</si>
  <si>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</si>
  <si>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</si>
  <si>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</si>
  <si>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</si>
  <si>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</si>
  <si>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</si>
  <si>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</si>
  <si>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</si>
  <si>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</si>
  <si>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</si>
  <si>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</si>
  <si>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</si>
  <si>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</si>
  <si>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</si>
  <si>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</si>
  <si>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</si>
  <si>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</si>
  <si>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</si>
  <si>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</si>
  <si>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</si>
  <si>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</si>
  <si>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</si>
  <si>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</si>
  <si>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</si>
  <si>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</si>
  <si>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</si>
  <si>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</si>
  <si>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</si>
  <si>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</si>
  <si>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</si>
  <si>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</si>
  <si>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</si>
  <si>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</si>
  <si>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</si>
  <si>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</si>
  <si>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</si>
  <si>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</si>
  <si>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</si>
  <si>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</si>
  <si>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</si>
  <si>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</si>
  <si>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</si>
  <si>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</si>
  <si>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</si>
  <si>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</si>
  <si>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</si>
  <si>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</si>
  <si>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</si>
  <si>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</si>
  <si>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</si>
  <si>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</si>
  <si>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</si>
  <si>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</si>
  <si>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</si>
  <si>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</si>
  <si>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</si>
  <si>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</si>
  <si>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</si>
  <si>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</si>
  <si>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</si>
  <si>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</si>
  <si>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</si>
  <si>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</si>
  <si>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</si>
  <si>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</si>
  <si>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</si>
  <si>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</si>
  <si>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</si>
  <si>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</si>
  <si>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</si>
  <si>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</si>
  <si>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</si>
  <si>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</si>
  <si>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</si>
  <si>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</si>
  <si>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</si>
  <si>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</si>
  <si>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</si>
  <si>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</si>
  <si>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</si>
  <si>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</si>
  <si>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</si>
  <si>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</si>
  <si>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</si>
  <si>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</si>
  <si>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</si>
  <si>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</si>
  <si>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</si>
  <si>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</si>
  <si>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</si>
  <si>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</si>
  <si>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</si>
  <si>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</si>
  <si>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</si>
  <si>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</si>
  <si>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</si>
  <si>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</si>
  <si>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</si>
  <si>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</si>
  <si>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</si>
  <si>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</si>
  <si>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</si>
  <si>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</si>
  <si>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</si>
  <si>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</si>
  <si>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</si>
  <si>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</si>
  <si>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</si>
  <si>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</si>
  <si>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</si>
  <si>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</si>
  <si>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</si>
  <si>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</si>
  <si>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</si>
  <si>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</si>
  <si>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</si>
  <si>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</si>
  <si>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</si>
  <si>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</si>
  <si>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</si>
  <si>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</si>
  <si>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</si>
  <si>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</si>
  <si>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</si>
  <si>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</si>
  <si>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</si>
  <si>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</si>
  <si>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</si>
  <si>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</si>
  <si>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</si>
  <si>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</si>
  <si>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</si>
  <si>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</si>
  <si>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</si>
  <si>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</si>
  <si>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</si>
  <si>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</si>
  <si>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</si>
  <si>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</si>
  <si>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</si>
  <si>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</si>
  <si>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</si>
  <si>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</si>
  <si>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</si>
  <si>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</si>
  <si>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</si>
  <si>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</si>
  <si>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</si>
  <si>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</si>
  <si>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</si>
  <si>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</si>
  <si>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</si>
  <si>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</si>
  <si>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</si>
  <si>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</si>
  <si>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</si>
  <si>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</si>
  <si>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</si>
  <si>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</si>
  <si>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</si>
  <si>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</si>
  <si>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</si>
  <si>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</si>
  <si>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</si>
  <si>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</si>
  <si>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</si>
  <si>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</si>
  <si>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</si>
  <si>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</si>
  <si>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</si>
  <si>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</si>
  <si>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</si>
  <si>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</si>
  <si>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</si>
  <si>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</si>
  <si>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</si>
  <si>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</si>
  <si>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</si>
  <si>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</si>
  <si>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</si>
  <si>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</si>
  <si>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</si>
  <si>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</si>
  <si>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</si>
  <si>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</si>
  <si>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</si>
  <si>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</si>
  <si>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</si>
  <si>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</si>
  <si>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</si>
  <si>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</si>
  <si>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</si>
  <si>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</si>
  <si>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</si>
  <si>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</si>
  <si>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</si>
  <si>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</si>
  <si>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</si>
  <si>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</si>
  <si>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</si>
  <si>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</si>
  <si>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</si>
  <si>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</si>
  <si>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</si>
  <si>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</si>
  <si>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</si>
  <si>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</si>
  <si>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</si>
  <si>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</si>
  <si>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</si>
  <si>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</si>
  <si>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</si>
  <si>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</si>
  <si>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</si>
  <si>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</si>
  <si>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</si>
  <si>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</si>
  <si>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</si>
  <si>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</si>
  <si>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</si>
  <si>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</si>
  <si>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</si>
  <si>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</si>
  <si>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</si>
  <si>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</si>
  <si>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</si>
  <si>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</si>
  <si>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</si>
  <si>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</si>
  <si>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</si>
  <si>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</si>
  <si>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</si>
  <si>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</si>
  <si>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</si>
  <si>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</si>
  <si>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</si>
  <si>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</si>
  <si>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</si>
  <si>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</si>
  <si>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</si>
  <si>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</si>
  <si>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</si>
  <si>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</si>
  <si>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</si>
  <si>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</si>
  <si>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</si>
  <si>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</si>
  <si>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</si>
  <si>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</si>
  <si>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</si>
  <si>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</si>
  <si>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</si>
  <si>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</si>
  <si>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</si>
  <si>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</si>
  <si>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</si>
  <si>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</si>
  <si>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</si>
  <si>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</si>
  <si>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</si>
  <si>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</si>
  <si>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</si>
  <si>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</si>
  <si>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</si>
  <si>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</si>
  <si>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</si>
  <si>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</si>
  <si>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</si>
  <si>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</si>
  <si>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</si>
  <si>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</si>
  <si>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</si>
  <si>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</si>
  <si>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</si>
  <si>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</si>
  <si>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</si>
  <si>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</si>
  <si>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</si>
  <si>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</si>
  <si>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</si>
  <si>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</si>
  <si>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</si>
  <si>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</si>
  <si>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</si>
  <si>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</si>
  <si>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</si>
  <si>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</si>
  <si>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</si>
  <si>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</si>
  <si>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</si>
  <si>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</si>
  <si>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</si>
  <si>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</si>
  <si>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</si>
  <si>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</si>
  <si>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</si>
  <si>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</si>
  <si>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</si>
  <si>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</si>
  <si>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</si>
  <si>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</si>
  <si>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</si>
  <si>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</si>
  <si>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</si>
  <si>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</si>
  <si>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</si>
  <si>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</si>
  <si>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</si>
  <si>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</si>
  <si>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</si>
  <si>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</si>
  <si>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</si>
  <si>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</si>
  <si>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</si>
  <si>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</si>
  <si>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</si>
  <si>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</si>
  <si>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</si>
  <si>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</si>
  <si>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</si>
  <si>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</si>
  <si>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</si>
  <si>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</si>
  <si>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</si>
  <si>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</si>
  <si>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</si>
  <si>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</si>
  <si>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</si>
  <si>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</si>
  <si>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</si>
  <si>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</si>
  <si>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</si>
  <si>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</si>
  <si>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</si>
  <si>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</si>
  <si>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</si>
  <si>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</si>
  <si>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</si>
  <si>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</si>
  <si>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</si>
  <si>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</si>
  <si>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</si>
  <si>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</si>
  <si>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</si>
  <si>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</si>
  <si>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</si>
  <si>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</si>
  <si>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</si>
  <si>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</si>
  <si>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</si>
  <si>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</si>
  <si>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</si>
  <si>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</si>
  <si>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</si>
  <si>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</si>
  <si>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</si>
  <si>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</si>
  <si>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</si>
  <si>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</si>
  <si>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</si>
  <si>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</si>
  <si>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</si>
  <si>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</si>
  <si>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</si>
  <si>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</si>
  <si>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</si>
  <si>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</si>
  <si>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</si>
  <si>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</si>
  <si>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</si>
  <si>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</si>
  <si>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</si>
  <si>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</si>
  <si>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</si>
  <si>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</si>
  <si>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</si>
  <si>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</si>
  <si>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</si>
  <si>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</si>
  <si>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</si>
  <si>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</si>
  <si>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</si>
  <si>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</si>
  <si>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</si>
  <si>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</si>
  <si>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</si>
  <si>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</si>
  <si>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</si>
  <si>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</si>
  <si>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</si>
  <si>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</si>
  <si>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</si>
  <si>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</si>
  <si>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</si>
  <si>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</si>
  <si>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</si>
  <si>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</si>
  <si>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</si>
  <si>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</si>
  <si>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</si>
  <si>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</si>
  <si>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</si>
  <si>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</si>
  <si>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</si>
  <si>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</si>
  <si>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</si>
  <si>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</si>
  <si>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</si>
  <si>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</si>
  <si>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</si>
  <si>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</si>
  <si>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</si>
  <si>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</si>
  <si>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</si>
  <si>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</si>
  <si>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</si>
  <si>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</si>
  <si>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</si>
  <si>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</si>
  <si>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</si>
  <si>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</si>
  <si>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</si>
  <si>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</si>
  <si>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</si>
  <si>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</si>
  <si>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</si>
  <si>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</si>
  <si>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</si>
  <si>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</si>
  <si>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</si>
  <si>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</si>
  <si>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</si>
  <si>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</si>
  <si>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</si>
  <si>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</si>
  <si>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</si>
  <si>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</si>
  <si>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</si>
  <si>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</si>
  <si>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</si>
  <si>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</si>
  <si>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</si>
  <si>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</si>
  <si>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</si>
  <si>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</si>
  <si>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</si>
  <si>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</si>
  <si>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</si>
  <si>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</si>
  <si>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</si>
  <si>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</si>
  <si>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</si>
  <si>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</si>
  <si>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</si>
  <si>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</si>
  <si>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</si>
  <si>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</si>
  <si>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</si>
  <si>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</si>
  <si>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</si>
  <si>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</si>
  <si>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</si>
  <si>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</si>
  <si>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</si>
  <si>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</si>
  <si>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</si>
  <si>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</si>
  <si>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</si>
  <si>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</si>
  <si>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</si>
  <si>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</si>
  <si>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</si>
  <si>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</si>
  <si>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</si>
  <si>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</si>
  <si>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</si>
  <si>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</si>
  <si>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</si>
  <si>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</si>
  <si>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</si>
  <si>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</si>
  <si>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</si>
  <si>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</si>
  <si>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</si>
  <si>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</si>
  <si>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</si>
  <si>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</si>
  <si>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</si>
  <si>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</si>
  <si>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</si>
  <si>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</si>
  <si>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</si>
  <si>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</si>
  <si>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</si>
  <si>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</si>
  <si>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</si>
  <si>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</si>
  <si>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</si>
  <si>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</si>
  <si>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</si>
  <si>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</si>
  <si>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</si>
  <si>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</si>
  <si>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</si>
  <si>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</si>
  <si>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</si>
  <si>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</si>
  <si>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</si>
  <si>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</si>
  <si>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</si>
  <si>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</si>
  <si>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</si>
  <si>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</si>
  <si>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</si>
  <si>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</si>
  <si>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</si>
  <si>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</si>
  <si>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</si>
  <si>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</si>
  <si>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</si>
  <si>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</si>
  <si>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</si>
  <si>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</si>
  <si>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</si>
  <si>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</si>
  <si>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</si>
  <si>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</si>
  <si>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</si>
  <si>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</si>
  <si>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</si>
  <si>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</si>
  <si>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</si>
  <si>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</si>
  <si>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</si>
  <si>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</si>
  <si>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</si>
  <si>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</si>
  <si>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</si>
  <si>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</si>
  <si>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</si>
  <si>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</si>
  <si>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</si>
  <si>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</si>
  <si>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</si>
  <si>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</si>
  <si>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</si>
  <si>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</si>
  <si>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</si>
  <si>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</si>
  <si>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</si>
  <si>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</si>
  <si>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</si>
  <si>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</si>
  <si>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</si>
  <si>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</si>
  <si>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</si>
  <si>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</si>
  <si>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</si>
  <si>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</si>
  <si>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</si>
  <si>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</si>
  <si>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</si>
  <si>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</si>
  <si>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</si>
  <si>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</si>
  <si>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</si>
  <si>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</si>
  <si>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</si>
  <si>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</si>
  <si>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</si>
  <si>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</si>
  <si>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</si>
  <si>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</si>
  <si>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</si>
  <si>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</si>
  <si>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</si>
  <si>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</si>
  <si>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</si>
  <si>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</si>
  <si>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</si>
  <si>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</si>
  <si>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</si>
  <si>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</si>
  <si>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</si>
  <si>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</si>
  <si>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</si>
  <si>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</si>
  <si>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</si>
  <si>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</si>
  <si>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</si>
  <si>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</si>
  <si>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</si>
  <si>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</si>
  <si>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</si>
  <si>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</si>
  <si>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</si>
  <si>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</si>
  <si>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</si>
  <si>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</si>
  <si>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</si>
  <si>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</si>
  <si>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</si>
  <si>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</si>
  <si>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</si>
  <si>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</si>
  <si>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</si>
  <si>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</si>
  <si>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</si>
  <si>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</si>
  <si>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</si>
  <si>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</si>
  <si>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</si>
  <si>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</si>
  <si>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</si>
  <si>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</si>
  <si>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</si>
  <si>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</si>
  <si>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</si>
  <si>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</si>
  <si>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</si>
  <si>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</si>
  <si>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</si>
  <si>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</si>
  <si>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</si>
  <si>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</si>
  <si>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</si>
  <si>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</si>
  <si>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</si>
  <si>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</si>
  <si>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</si>
  <si>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</si>
  <si>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</si>
  <si>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</si>
  <si>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</si>
  <si>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</si>
  <si>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</si>
  <si>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</si>
  <si>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</si>
  <si>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</si>
  <si>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</si>
  <si>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</si>
  <si>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</si>
  <si>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</si>
  <si>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</si>
  <si>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</si>
  <si>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</si>
  <si>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</si>
  <si>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</si>
  <si>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</si>
  <si>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</si>
  <si>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</si>
  <si>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</si>
  <si>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</si>
  <si>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</si>
  <si>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</si>
  <si>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</si>
  <si>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</si>
  <si>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</si>
  <si>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</si>
  <si>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</si>
  <si>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</si>
  <si>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</si>
  <si>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</si>
  <si>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</si>
  <si>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</si>
  <si>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</si>
  <si>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</si>
  <si>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</si>
  <si>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</si>
  <si>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</si>
  <si>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</si>
  <si>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</si>
  <si>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</si>
  <si>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</si>
  <si>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</si>
  <si>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</si>
  <si>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</si>
  <si>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</si>
  <si>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</si>
  <si>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</si>
  <si>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</si>
  <si>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</si>
  <si>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</si>
  <si>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</si>
  <si>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</si>
  <si>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</si>
  <si>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</si>
  <si>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</si>
  <si>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</si>
  <si>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</si>
  <si>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</si>
  <si>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</si>
  <si>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</si>
  <si>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</si>
  <si>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</si>
  <si>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</si>
  <si>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</si>
  <si>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</si>
  <si>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</si>
  <si>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</si>
  <si>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</si>
  <si>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</si>
  <si>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</si>
  <si>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</si>
  <si>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</si>
  <si>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</si>
  <si>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</si>
  <si>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</si>
  <si>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</si>
  <si>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</si>
  <si>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</si>
  <si>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</si>
  <si>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</si>
  <si>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</si>
  <si>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</si>
  <si>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</si>
  <si>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</si>
  <si>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</si>
  <si>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</si>
  <si>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</si>
  <si>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</si>
  <si>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</si>
  <si>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</si>
  <si>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</si>
  <si>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</si>
  <si>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</si>
  <si>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</si>
  <si>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</si>
  <si>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</si>
  <si>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</si>
  <si>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</si>
  <si>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</si>
  <si>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</si>
  <si>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</si>
  <si>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</si>
  <si>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</si>
  <si>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</si>
  <si>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</si>
  <si>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</si>
  <si>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</si>
  <si>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</si>
  <si>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</si>
  <si>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</si>
  <si>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</si>
  <si>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</si>
  <si>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</si>
  <si>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</si>
  <si>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</si>
  <si>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</si>
  <si>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</si>
  <si>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</si>
  <si>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</si>
  <si>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</si>
  <si>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</si>
  <si>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</si>
  <si>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</si>
  <si>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</si>
  <si>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</si>
  <si>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</si>
  <si>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</si>
  <si>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</si>
  <si>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</si>
  <si>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</si>
  <si>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</si>
  <si>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</si>
  <si>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</si>
  <si>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</si>
  <si>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</si>
  <si>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</si>
  <si>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</si>
  <si>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</si>
  <si>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</si>
  <si>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</si>
  <si>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</si>
  <si>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</si>
  <si>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</si>
  <si>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</si>
  <si>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</si>
  <si>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</si>
  <si>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</si>
  <si>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</si>
  <si>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</si>
  <si>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</si>
  <si>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</si>
  <si>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</si>
  <si>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</si>
  <si>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</si>
  <si>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</si>
  <si>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</si>
  <si>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</si>
  <si>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</si>
  <si>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</si>
  <si>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</si>
  <si>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</si>
  <si>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</si>
  <si>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</si>
  <si>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</si>
  <si>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</si>
  <si>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</si>
  <si>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</si>
  <si>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</si>
  <si>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</si>
  <si>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</si>
  <si>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</si>
  <si>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</si>
  <si>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</si>
  <si>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</si>
  <si>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</si>
  <si>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</si>
  <si>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</si>
  <si>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</si>
  <si>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</si>
  <si>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</si>
  <si>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</si>
  <si>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</si>
  <si>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</si>
  <si>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</si>
  <si>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</si>
  <si>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</si>
  <si>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</si>
  <si>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</si>
  <si>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</si>
  <si>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</si>
  <si>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</si>
  <si>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</si>
  <si>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</si>
  <si>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</si>
  <si>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</si>
  <si>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</si>
  <si>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</si>
  <si>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</si>
  <si>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</si>
  <si>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</si>
  <si>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</si>
  <si>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</si>
  <si>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</si>
  <si>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</si>
  <si>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</si>
  <si>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</si>
  <si>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</si>
  <si>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</si>
  <si>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</si>
  <si>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</si>
  <si>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</si>
  <si>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</si>
  <si>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</si>
  <si>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</si>
  <si>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</si>
  <si>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</si>
  <si>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</si>
  <si>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</si>
  <si>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</si>
  <si>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</si>
  <si>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</si>
  <si>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</si>
  <si>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</si>
  <si>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</si>
  <si>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</si>
  <si>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</si>
  <si>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</si>
  <si>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</si>
  <si>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</si>
  <si>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</si>
  <si>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</si>
  <si>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</si>
  <si>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</si>
  <si>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</si>
  <si>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</si>
  <si>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</si>
  <si>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</si>
  <si>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</si>
  <si>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</si>
  <si>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</si>
  <si>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</si>
  <si>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</si>
  <si>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</si>
  <si>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</si>
  <si>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</si>
  <si>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</si>
  <si>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</si>
  <si>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</si>
  <si>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</si>
  <si>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</si>
  <si>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</si>
  <si>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</si>
  <si>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</si>
  <si>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</si>
  <si>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</si>
  <si>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</si>
  <si>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</si>
  <si>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</si>
  <si>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</si>
  <si>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</si>
  <si>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</si>
  <si>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</si>
  <si>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</si>
  <si>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</si>
  <si>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</si>
  <si>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</si>
  <si>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</si>
  <si>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</si>
  <si>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</si>
  <si>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</si>
  <si>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</si>
  <si>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</si>
  <si>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</si>
  <si>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</si>
  <si>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</si>
  <si>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</si>
  <si>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</si>
  <si>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</si>
  <si>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</si>
  <si>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</si>
  <si>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</si>
  <si>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</si>
  <si>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</si>
  <si>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</si>
  <si>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</si>
  <si>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</si>
  <si>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</si>
  <si>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</si>
  <si>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</si>
  <si>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</si>
  <si>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</si>
  <si>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</si>
  <si>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</si>
  <si>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</si>
  <si>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</si>
  <si>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</si>
  <si>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</si>
  <si>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</si>
  <si>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</si>
  <si>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</si>
  <si>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</si>
  <si>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</si>
  <si>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</si>
  <si>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</si>
  <si>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</si>
  <si>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</si>
  <si>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</si>
  <si>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</si>
  <si>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</si>
  <si>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</si>
  <si>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</si>
  <si>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</si>
  <si>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</si>
  <si>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</si>
  <si>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</si>
  <si>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</si>
  <si>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</si>
  <si>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</si>
  <si>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</si>
  <si>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</si>
  <si>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</si>
  <si>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</si>
  <si>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</si>
  <si>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</si>
  <si>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</si>
  <si>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</si>
  <si>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</si>
  <si>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</si>
  <si>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</si>
  <si>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</si>
  <si>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</si>
  <si>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</si>
  <si>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</si>
  <si>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</si>
  <si>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</si>
  <si>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</si>
  <si>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</si>
  <si>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</si>
  <si>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</si>
  <si>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</si>
  <si>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</si>
  <si>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</si>
  <si>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</si>
  <si>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</si>
  <si>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</si>
  <si>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</si>
  <si>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</si>
  <si>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</si>
  <si>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</si>
  <si>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</si>
  <si>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</si>
  <si>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</si>
  <si>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</si>
  <si>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</si>
  <si>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</si>
  <si>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</si>
  <si>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</si>
  <si>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</si>
  <si>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</si>
  <si>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</si>
  <si>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</si>
  <si>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</si>
  <si>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</si>
  <si>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</si>
  <si>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</si>
  <si>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</si>
  <si>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</si>
  <si>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</si>
  <si>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</si>
  <si>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</si>
  <si>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</si>
  <si>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</si>
  <si>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</si>
  <si>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</si>
  <si>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</si>
  <si>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</si>
  <si>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</si>
  <si>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</si>
  <si>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</si>
  <si>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</si>
  <si>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</si>
  <si>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</si>
  <si>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</si>
  <si>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</si>
  <si>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</si>
  <si>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</si>
  <si>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</si>
  <si>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</si>
  <si>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</si>
  <si>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</si>
  <si>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</si>
  <si>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</si>
  <si>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</si>
  <si>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</si>
  <si>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</si>
  <si>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</si>
  <si>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</si>
  <si>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</si>
  <si>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</si>
  <si>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</si>
  <si>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</si>
  <si>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</si>
  <si>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</si>
  <si>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</si>
  <si>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</si>
  <si>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</si>
  <si>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</si>
  <si>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</si>
  <si>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</si>
  <si>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</si>
  <si>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</si>
  <si>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</si>
  <si>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</si>
  <si>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</si>
  <si>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</si>
  <si>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</si>
  <si>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</si>
  <si>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</si>
  <si>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</si>
  <si>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</si>
  <si>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</si>
  <si>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</si>
  <si>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</si>
  <si>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</si>
  <si>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</si>
  <si>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</si>
  <si>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</si>
  <si>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</si>
  <si>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</si>
  <si>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</si>
  <si>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</si>
  <si>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</si>
  <si>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</si>
  <si>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</si>
  <si>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</si>
  <si>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</si>
  <si>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</si>
  <si>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</si>
  <si>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</si>
  <si>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</si>
  <si>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</si>
  <si>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</si>
  <si>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</si>
  <si>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</si>
  <si>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</si>
  <si>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</si>
  <si>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</si>
  <si>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</si>
  <si>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</si>
  <si>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</si>
  <si>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</si>
  <si>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</si>
  <si>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</si>
  <si>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</si>
  <si>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</si>
  <si>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</si>
  <si>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</si>
  <si>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</si>
  <si>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</si>
  <si>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</si>
  <si>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</si>
  <si>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</si>
  <si>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</si>
  <si>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</si>
  <si>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</si>
  <si>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</si>
  <si>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</si>
  <si>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</si>
  <si>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</si>
  <si>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</si>
  <si>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</si>
  <si>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</si>
  <si>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</si>
  <si>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</si>
  <si>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</si>
  <si>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</si>
  <si>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</si>
  <si>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</si>
  <si>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</si>
  <si>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</si>
  <si>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</si>
  <si>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</si>
  <si>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</si>
  <si>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</si>
  <si>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</si>
  <si>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</si>
  <si>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</si>
  <si>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</si>
  <si>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</si>
  <si>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</si>
  <si>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</si>
  <si>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</si>
  <si>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</si>
  <si>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</si>
  <si>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</si>
  <si>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</si>
  <si>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</si>
  <si>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</si>
  <si>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</si>
  <si>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</si>
  <si>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</si>
  <si>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</si>
  <si>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</si>
  <si>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</si>
  <si>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</si>
  <si>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</si>
  <si>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</si>
  <si>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</si>
  <si>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</si>
  <si>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</si>
  <si>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</si>
  <si>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</si>
  <si>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</si>
  <si>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</si>
  <si>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</si>
  <si>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</si>
  <si>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</si>
  <si>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</si>
  <si>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</si>
  <si>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</si>
  <si>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</si>
  <si>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</si>
  <si>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</si>
  <si>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</si>
  <si>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</si>
  <si>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</si>
  <si>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</si>
  <si>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</si>
  <si>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</si>
  <si>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</si>
  <si>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</si>
  <si>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</si>
  <si>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</si>
  <si>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</si>
  <si>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</si>
  <si>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</si>
  <si>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</si>
  <si>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</si>
  <si>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</si>
  <si>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</si>
  <si>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</si>
  <si>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</si>
  <si>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</si>
  <si>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</si>
  <si>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</si>
  <si>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</si>
  <si>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</si>
  <si>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</si>
  <si>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</si>
  <si>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</si>
  <si>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</si>
  <si>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</si>
  <si>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</si>
  <si>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</si>
  <si>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</si>
  <si>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</si>
  <si>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</si>
  <si>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</si>
  <si>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</si>
  <si>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</si>
  <si>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</si>
  <si>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</si>
  <si>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</si>
  <si>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</si>
  <si>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</si>
  <si>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</si>
  <si>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</si>
  <si>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</si>
  <si>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</si>
  <si>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</si>
  <si>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</si>
  <si>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</si>
  <si>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</si>
  <si>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</si>
  <si>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</si>
  <si>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</si>
  <si>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</si>
  <si>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</si>
  <si>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</si>
  <si>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</si>
  <si>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</si>
  <si>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</si>
  <si>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</si>
  <si>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</si>
  <si>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</si>
  <si>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</si>
  <si>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</si>
  <si>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</si>
  <si>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</si>
  <si>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</si>
  <si>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</si>
  <si>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</si>
  <si>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</si>
  <si>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</si>
  <si>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</si>
  <si>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</si>
  <si>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</si>
  <si>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</si>
  <si>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</si>
  <si>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</si>
  <si>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</si>
  <si>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</si>
  <si>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</si>
  <si>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</si>
  <si>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</si>
  <si>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</si>
  <si>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</si>
  <si>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</si>
  <si>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</si>
  <si>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</si>
  <si>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</si>
  <si>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</si>
  <si>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</si>
  <si>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</si>
  <si>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</si>
  <si>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</si>
  <si>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</si>
  <si>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</si>
  <si>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</si>
  <si>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</si>
  <si>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</si>
  <si>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</si>
  <si>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</si>
  <si>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</si>
  <si>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</si>
  <si>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</si>
  <si>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</si>
  <si>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</si>
  <si>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</si>
  <si>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</si>
  <si>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</si>
  <si>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</si>
  <si>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</si>
  <si>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</si>
  <si>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</si>
  <si>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</si>
  <si>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</si>
  <si>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</si>
  <si>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</si>
  <si>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</si>
  <si>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</si>
  <si>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</si>
  <si>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</si>
  <si>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</si>
  <si>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</si>
  <si>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</si>
  <si>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</si>
  <si>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</si>
  <si>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</si>
  <si>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</si>
  <si>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</si>
  <si>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</si>
  <si>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</si>
  <si>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</si>
  <si>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</si>
  <si>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</si>
  <si>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</si>
  <si>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</si>
  <si>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</si>
  <si>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</si>
  <si>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</si>
  <si>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</si>
  <si>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</si>
  <si>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</si>
  <si>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</si>
  <si>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</si>
  <si>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</si>
  <si>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</si>
  <si>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</si>
  <si>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</si>
  <si>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</si>
  <si>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</si>
  <si>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</si>
  <si>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</si>
  <si>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</si>
  <si>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</si>
  <si>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</si>
  <si>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</si>
  <si>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</si>
  <si>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</si>
  <si>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</si>
  <si>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</si>
  <si>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</si>
  <si>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</si>
  <si>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</si>
  <si>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</si>
  <si>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</si>
  <si>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</si>
  <si>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</si>
  <si>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</si>
  <si>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</si>
  <si>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</si>
  <si>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</si>
  <si>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</si>
  <si>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</si>
  <si>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</si>
  <si>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</si>
  <si>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</si>
  <si>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</si>
  <si>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</si>
  <si>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</si>
  <si>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</si>
  <si>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</si>
  <si>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</si>
  <si>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</si>
  <si>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</si>
  <si>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</si>
  <si>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</si>
  <si>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</si>
  <si>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</si>
  <si>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</si>
  <si>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</si>
  <si>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</si>
  <si>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</si>
  <si>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</si>
  <si>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</si>
  <si>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</si>
  <si>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</si>
  <si>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</si>
  <si>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</si>
  <si>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</si>
  <si>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</si>
  <si>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</si>
  <si>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</si>
  <si>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</si>
  <si>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</si>
  <si>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</si>
  <si>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</si>
  <si>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</si>
  <si>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</si>
  <si>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</si>
  <si>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</si>
  <si>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</si>
  <si>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</si>
  <si>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</si>
  <si>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</si>
  <si>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</si>
  <si>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</si>
  <si>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</si>
  <si>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</si>
  <si>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</si>
  <si>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</si>
  <si>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</si>
  <si>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</si>
  <si>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</si>
  <si>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</si>
  <si>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</si>
  <si>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</si>
  <si>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</si>
  <si>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</si>
  <si>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</si>
  <si>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</si>
  <si>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</si>
  <si>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</si>
  <si>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</si>
  <si>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</si>
  <si>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</si>
  <si>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</si>
  <si>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</si>
  <si>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</si>
  <si>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</si>
  <si>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</si>
  <si>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</si>
  <si>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</si>
  <si>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</si>
  <si>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</si>
  <si>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</si>
  <si>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</si>
  <si>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</si>
  <si>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</si>
  <si>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</si>
  <si>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</si>
  <si>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</si>
  <si>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</si>
  <si>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</si>
  <si>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</si>
  <si>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</si>
  <si>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</si>
  <si>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</si>
  <si>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</si>
  <si>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</si>
  <si>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</si>
  <si>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</si>
  <si>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</si>
  <si>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</si>
  <si>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</si>
  <si>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</si>
  <si>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</si>
  <si>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</si>
  <si>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</si>
  <si>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</si>
  <si>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</si>
  <si>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</si>
  <si>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</si>
  <si>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</si>
  <si>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</si>
  <si>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</si>
  <si>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</si>
  <si>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</si>
  <si>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</si>
  <si>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</si>
  <si>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</si>
  <si>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</si>
  <si>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</si>
  <si>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</si>
  <si>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</si>
  <si>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</si>
  <si>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</si>
  <si>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</si>
  <si>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</si>
  <si>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</si>
  <si>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</si>
  <si>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</si>
  <si>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</si>
  <si>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</si>
  <si>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</si>
  <si>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</si>
  <si>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</si>
  <si>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</si>
  <si>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</si>
  <si>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</si>
  <si>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</si>
  <si>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</si>
  <si>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</si>
  <si>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</si>
  <si>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</si>
  <si>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</si>
  <si>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</si>
  <si>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</si>
  <si>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</si>
  <si>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</si>
  <si>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</si>
  <si>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</si>
  <si>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</si>
  <si>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</si>
  <si>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</si>
  <si>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</si>
  <si>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</si>
  <si>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</si>
  <si>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</si>
  <si>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</si>
  <si>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</si>
  <si>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</si>
  <si>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</si>
  <si>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</si>
  <si>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</si>
  <si>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</si>
  <si>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</si>
  <si>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</si>
  <si>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</si>
  <si>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</si>
  <si>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</si>
  <si>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</si>
  <si>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</si>
  <si>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</si>
  <si>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</si>
  <si>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</si>
  <si>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</si>
  <si>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</si>
  <si>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</si>
  <si>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</si>
  <si>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</si>
  <si>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</si>
  <si>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</si>
  <si>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</si>
  <si>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</si>
  <si>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</si>
  <si>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</si>
  <si>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</si>
  <si>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</si>
  <si>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</si>
  <si>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</si>
  <si>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</si>
  <si>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</si>
  <si>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</si>
  <si>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</si>
  <si>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</si>
  <si>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</si>
  <si>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</si>
  <si>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</si>
  <si>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</si>
  <si>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</si>
  <si>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</si>
  <si>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</si>
  <si>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</si>
  <si>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</si>
  <si>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</si>
  <si>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</si>
  <si>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</si>
  <si>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</si>
  <si>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</si>
  <si>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</si>
  <si>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</si>
  <si>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</si>
  <si>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</si>
  <si>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</si>
  <si>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</si>
  <si>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</si>
  <si>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</si>
  <si>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</si>
  <si>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</si>
  <si>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</si>
  <si>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</si>
  <si>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</si>
  <si>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</si>
  <si>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</si>
  <si>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</si>
  <si>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</si>
  <si>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</si>
  <si>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</si>
  <si>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</si>
  <si>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</si>
  <si>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</si>
  <si>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</si>
  <si>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</si>
  <si>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</si>
  <si>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</si>
  <si>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</si>
  <si>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</si>
  <si>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</si>
  <si>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</si>
  <si>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</si>
  <si>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</si>
  <si>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</si>
  <si>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</si>
  <si>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</si>
  <si>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</si>
  <si>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</si>
  <si>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</si>
  <si>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</si>
  <si>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</si>
  <si>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</si>
  <si>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</si>
  <si>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</si>
  <si>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</si>
  <si>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</si>
  <si>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</si>
  <si>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</si>
  <si>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</si>
  <si>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</si>
  <si>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</si>
  <si>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</si>
  <si>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</si>
  <si>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</si>
  <si>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</si>
  <si>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</si>
  <si>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</si>
  <si>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</si>
  <si>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</si>
  <si>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</si>
  <si>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</si>
  <si>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</si>
  <si>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</si>
  <si>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</si>
  <si>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</si>
  <si>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</si>
  <si>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</si>
  <si>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</si>
  <si>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</si>
  <si>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</si>
  <si>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</si>
  <si>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</si>
  <si>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</si>
  <si>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</si>
  <si>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</si>
  <si>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</si>
  <si>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</si>
  <si>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</si>
  <si>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</si>
  <si>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</si>
  <si>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</si>
  <si>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</si>
  <si>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</si>
  <si>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</si>
  <si>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</si>
  <si>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</si>
  <si>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</si>
  <si>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</si>
  <si>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</si>
  <si>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</si>
  <si>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</si>
  <si>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</si>
  <si>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</si>
  <si>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</si>
  <si>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</si>
  <si>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</si>
  <si>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</si>
  <si>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</si>
  <si>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</si>
  <si>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</si>
  <si>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</si>
  <si>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</si>
  <si>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</si>
  <si>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</si>
  <si>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</si>
  <si>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</si>
  <si>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</si>
  <si>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</si>
  <si>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</si>
  <si>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</si>
  <si>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</si>
  <si>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</si>
  <si>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</si>
  <si>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</si>
  <si>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</si>
  <si>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</si>
  <si>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</si>
  <si>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</si>
  <si>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</si>
  <si>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</si>
  <si>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</si>
  <si>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</si>
  <si>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</si>
  <si>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</si>
  <si>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</si>
  <si>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</si>
  <si>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</si>
  <si>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</si>
  <si>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</si>
  <si>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</si>
  <si>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</si>
  <si>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</si>
  <si>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</si>
  <si>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</si>
  <si>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</si>
  <si>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</si>
  <si>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</si>
  <si>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</si>
  <si>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</si>
  <si>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</si>
  <si>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</si>
  <si>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</si>
  <si>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</si>
  <si>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</si>
  <si>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</si>
  <si>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</si>
  <si>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</si>
  <si>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</si>
  <si>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</si>
  <si>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</si>
  <si>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</si>
  <si>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</si>
  <si>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</si>
  <si>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</si>
  <si>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</si>
  <si>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</si>
  <si>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</si>
  <si>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</si>
  <si>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</si>
  <si>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</si>
  <si>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</si>
  <si>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</si>
  <si>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</si>
  <si>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</si>
  <si>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</si>
  <si>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</si>
  <si>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</si>
  <si>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</si>
  <si>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</si>
  <si>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</si>
  <si>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</si>
  <si>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</si>
  <si>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</si>
  <si>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</si>
  <si>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</si>
  <si>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</si>
  <si>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</si>
  <si>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</si>
  <si>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</si>
  <si>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</si>
  <si>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</si>
  <si>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</si>
  <si>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</si>
  <si>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</si>
  <si>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</si>
  <si>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</si>
  <si>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</si>
  <si>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</si>
  <si>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</si>
  <si>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</si>
  <si>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</si>
  <si>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</si>
  <si>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</si>
  <si>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</si>
  <si>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</si>
  <si>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</si>
  <si>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</si>
  <si>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</si>
  <si>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</si>
  <si>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</si>
  <si>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</si>
  <si>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</si>
  <si>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</si>
  <si>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</si>
  <si>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</si>
  <si>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</si>
  <si>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</si>
  <si>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</si>
  <si>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</si>
  <si>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</si>
  <si>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</si>
  <si>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</si>
  <si>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</si>
  <si>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</si>
  <si>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</si>
  <si>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</si>
  <si>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</si>
  <si>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</si>
  <si>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</si>
  <si>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</si>
  <si>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</si>
  <si>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</si>
  <si>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</si>
  <si>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</si>
  <si>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</si>
  <si>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</si>
  <si>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</si>
  <si>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</si>
  <si>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</si>
  <si>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</si>
  <si>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</si>
  <si>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</si>
  <si>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</si>
  <si>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</si>
  <si>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</si>
  <si>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</si>
  <si>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</si>
  <si>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</si>
  <si>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</si>
  <si>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</si>
  <si>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</si>
  <si>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</si>
  <si>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</si>
  <si>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</si>
  <si>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</si>
  <si>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</si>
  <si>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</si>
  <si>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</si>
  <si>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</si>
  <si>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</si>
  <si>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</si>
  <si>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</si>
  <si>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</si>
  <si>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</si>
  <si>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</si>
  <si>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</si>
  <si>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</si>
  <si>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</si>
  <si>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</si>
  <si>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</si>
  <si>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</si>
  <si>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</si>
  <si>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</si>
  <si>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</si>
  <si>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</si>
  <si>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</si>
  <si>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</si>
  <si>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</si>
  <si>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</si>
  <si>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</si>
  <si>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</si>
  <si>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</si>
  <si>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</si>
  <si>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</si>
  <si>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</si>
  <si>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</si>
  <si>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</si>
  <si>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</si>
  <si>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</si>
  <si>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</si>
  <si>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</si>
  <si>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</si>
  <si>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</si>
  <si>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</si>
  <si>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</si>
  <si>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</si>
  <si>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</si>
  <si>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</si>
  <si>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</si>
  <si>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</si>
  <si>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</si>
  <si>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</si>
  <si>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</si>
  <si>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</si>
  <si>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</si>
  <si>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</si>
  <si>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</si>
  <si>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</si>
  <si>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</si>
  <si>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</si>
  <si>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</si>
  <si>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</si>
  <si>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</si>
  <si>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</si>
  <si>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</si>
  <si>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</si>
  <si>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</si>
  <si>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</si>
  <si>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</si>
  <si>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</si>
  <si>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</si>
  <si>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</si>
  <si>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</si>
  <si>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</si>
  <si>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</si>
  <si>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</si>
  <si>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</si>
  <si>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</si>
  <si>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</si>
  <si>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</si>
  <si>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</si>
  <si>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</si>
  <si>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</si>
  <si>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</si>
  <si>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</si>
  <si>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</si>
  <si>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</si>
  <si>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</si>
  <si>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</si>
  <si>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</si>
  <si>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</si>
  <si>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</si>
  <si>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</si>
  <si>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</si>
  <si>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</si>
  <si>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</si>
  <si>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</si>
  <si>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</si>
  <si>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</si>
  <si>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</si>
  <si>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</si>
  <si>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</si>
  <si>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</si>
  <si>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</si>
  <si>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</si>
  <si>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</si>
  <si>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</si>
  <si>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</si>
  <si>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</si>
  <si>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</si>
  <si>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</si>
  <si>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</si>
  <si>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</si>
  <si>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</si>
  <si>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</si>
  <si>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</si>
  <si>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</si>
  <si>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</si>
  <si>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</si>
  <si>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</si>
  <si>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</si>
  <si>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</si>
  <si>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</si>
  <si>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</si>
  <si>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</si>
  <si>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</si>
  <si>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</si>
  <si>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</si>
  <si>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</si>
  <si>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</si>
  <si>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</si>
  <si>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</si>
  <si>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</si>
  <si>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</si>
  <si>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</si>
  <si>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</si>
  <si>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</si>
  <si>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</si>
  <si>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</si>
  <si>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</si>
  <si>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</si>
  <si>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</si>
  <si>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</si>
  <si>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</si>
  <si>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</si>
  <si>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</si>
  <si>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</si>
  <si>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</si>
  <si>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</si>
  <si>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</si>
  <si>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</si>
  <si>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</si>
  <si>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</si>
  <si>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</si>
  <si>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</si>
  <si>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</si>
  <si>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</si>
  <si>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</si>
  <si>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</si>
  <si>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</si>
  <si>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</si>
  <si>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</si>
  <si>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</si>
  <si>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</si>
  <si>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</si>
  <si>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</si>
  <si>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</si>
  <si>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</si>
  <si>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</si>
  <si>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</si>
  <si>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</si>
  <si>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</si>
  <si>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</si>
  <si>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</si>
  <si>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</si>
  <si>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</si>
  <si>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</si>
  <si>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</si>
  <si>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</si>
  <si>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</si>
  <si>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</si>
  <si>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</si>
  <si>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</si>
  <si>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</si>
  <si>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</si>
  <si>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</si>
  <si>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</si>
  <si>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</si>
  <si>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</si>
  <si>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</si>
  <si>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</si>
  <si>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</si>
  <si>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</si>
  <si>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</si>
  <si>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</si>
  <si>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</si>
  <si>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</si>
  <si>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</si>
  <si>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</si>
  <si>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</si>
  <si>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</si>
  <si>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</si>
  <si>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</si>
  <si>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</si>
  <si>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</si>
  <si>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</si>
  <si>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</si>
  <si>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</si>
  <si>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</si>
  <si>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</si>
  <si>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</si>
  <si>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</si>
  <si>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</si>
  <si>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</si>
  <si>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</si>
  <si>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</si>
  <si>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</si>
  <si>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</si>
  <si>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</si>
  <si>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</si>
  <si>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</si>
  <si>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</si>
  <si>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</si>
  <si>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</si>
  <si>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</si>
  <si>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</si>
  <si>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</si>
  <si>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</si>
  <si>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</si>
  <si>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</si>
  <si>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</si>
  <si>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</si>
  <si>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</si>
  <si>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</si>
  <si>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</si>
  <si>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</si>
  <si>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</si>
  <si>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</si>
  <si>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</si>
  <si>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</si>
  <si>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</si>
  <si>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</si>
  <si>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</si>
  <si>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</si>
  <si>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</si>
  <si>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</si>
  <si>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</si>
  <si>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</si>
  <si>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</si>
  <si>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</si>
  <si>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</si>
  <si>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</si>
  <si>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</si>
  <si>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</si>
  <si>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</si>
  <si>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</si>
  <si>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</si>
  <si>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</si>
  <si>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</si>
  <si>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</si>
  <si>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</si>
  <si>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</si>
  <si>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</si>
  <si>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</si>
  <si>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</si>
  <si>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</si>
  <si>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</si>
  <si>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</si>
  <si>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</si>
  <si>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</si>
  <si>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</si>
  <si>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</si>
  <si>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</si>
  <si>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</si>
  <si>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</si>
  <si>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</si>
  <si>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</si>
  <si>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</si>
  <si>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</si>
  <si>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</si>
  <si>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</si>
  <si>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</si>
  <si>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</si>
  <si>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</si>
  <si>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</si>
  <si>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</si>
  <si>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</si>
  <si>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</si>
  <si>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</si>
  <si>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</si>
  <si>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</si>
  <si>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</si>
  <si>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</si>
  <si>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</si>
  <si>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</si>
  <si>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</si>
  <si>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</si>
  <si>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</si>
  <si>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</si>
  <si>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</si>
  <si>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</si>
  <si>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</si>
  <si>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</si>
  <si>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</si>
  <si>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</si>
  <si>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</si>
  <si>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</si>
  <si>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</si>
  <si>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</si>
  <si>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</si>
  <si>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</si>
  <si>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</si>
  <si>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</si>
  <si>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</si>
  <si>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</si>
  <si>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</si>
  <si>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</si>
  <si>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</si>
  <si>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</si>
  <si>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</si>
  <si>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</si>
  <si>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</si>
  <si>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</si>
  <si>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</si>
  <si>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</si>
  <si>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</si>
  <si>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</si>
  <si>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</si>
  <si>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</si>
  <si>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</si>
  <si>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</si>
  <si>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</si>
  <si>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</si>
  <si>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</si>
  <si>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</si>
  <si>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</si>
  <si>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</si>
  <si>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</si>
  <si>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</si>
  <si>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</si>
  <si>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</si>
  <si>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</si>
  <si>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</si>
  <si>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</si>
  <si>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</si>
  <si>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</si>
  <si>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</si>
  <si>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</si>
  <si>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</si>
  <si>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</si>
  <si>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</si>
  <si>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</si>
  <si>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</si>
  <si>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</si>
  <si>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</si>
  <si>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</si>
  <si>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</si>
  <si>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</si>
  <si>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</si>
  <si>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</si>
  <si>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</si>
  <si>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</si>
  <si>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</si>
  <si>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</si>
  <si>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</si>
  <si>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</si>
  <si>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</si>
  <si>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</si>
  <si>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</si>
  <si>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</si>
  <si>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</si>
  <si>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</si>
  <si>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</si>
  <si>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</si>
  <si>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</si>
  <si>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</si>
  <si>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</si>
  <si>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</si>
  <si>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</si>
  <si>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</si>
  <si>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</si>
  <si>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</si>
  <si>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</si>
  <si>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</si>
  <si>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</si>
  <si>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</si>
  <si>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</si>
  <si>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</si>
  <si>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</si>
  <si>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</si>
  <si>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</si>
  <si>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</si>
  <si>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</si>
  <si>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</si>
  <si>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</si>
  <si>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</si>
  <si>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</si>
  <si>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</si>
  <si>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</si>
  <si>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</si>
  <si>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</si>
  <si>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</si>
  <si>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</si>
  <si>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</si>
  <si>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</si>
  <si>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</si>
  <si>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</si>
  <si>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</si>
  <si>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</si>
  <si>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</si>
  <si>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</si>
  <si>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</si>
  <si>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</si>
  <si>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</si>
  <si>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</si>
  <si>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</si>
  <si>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</si>
  <si>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</si>
  <si>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</si>
  <si>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</si>
  <si>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</si>
  <si>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</si>
  <si>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</si>
  <si>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</si>
  <si>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</si>
  <si>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</si>
  <si>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</si>
  <si>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</si>
  <si>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</si>
  <si>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</si>
  <si>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</si>
  <si>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</si>
  <si>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</si>
  <si>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</si>
  <si>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</si>
  <si>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</si>
  <si>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</si>
  <si>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</si>
  <si>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</si>
  <si>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</si>
  <si>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</si>
  <si>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</si>
  <si>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</si>
  <si>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</si>
  <si>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</si>
  <si>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</si>
  <si>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</si>
  <si>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</si>
  <si>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</si>
  <si>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</si>
  <si>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</si>
  <si>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</si>
  <si>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</si>
  <si>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</si>
  <si>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</si>
  <si>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</si>
  <si>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</si>
  <si>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</si>
  <si>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</si>
  <si>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</si>
  <si>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</si>
  <si>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</si>
  <si>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</si>
  <si>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</si>
  <si>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</si>
  <si>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</si>
  <si>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</si>
  <si>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</si>
  <si>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</si>
  <si>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</si>
  <si>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</si>
  <si>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</si>
  <si>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</si>
  <si>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</si>
  <si>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</si>
  <si>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</si>
  <si>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</si>
  <si>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</si>
  <si>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</si>
  <si>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</si>
  <si>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</si>
  <si>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</si>
  <si>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</si>
  <si>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</si>
  <si>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</si>
  <si>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</si>
  <si>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</si>
  <si>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</si>
  <si>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</si>
  <si>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</si>
  <si>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</si>
  <si>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</si>
  <si>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</si>
  <si>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</si>
  <si>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</si>
  <si>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</si>
  <si>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</si>
  <si>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</si>
  <si>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</si>
  <si>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</si>
  <si>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</si>
  <si>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</si>
  <si>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</si>
  <si>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</si>
  <si>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</si>
  <si>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</si>
  <si>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</si>
  <si>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</si>
  <si>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</si>
  <si>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</si>
  <si>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</si>
  <si>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</si>
  <si>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</si>
  <si>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</si>
  <si>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</si>
  <si>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</si>
  <si>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</si>
  <si>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</si>
  <si>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</si>
  <si>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</si>
  <si>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</si>
  <si>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</si>
  <si>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</si>
  <si>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</si>
  <si>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</si>
  <si>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</si>
  <si>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</si>
  <si>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</si>
  <si>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</si>
  <si>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</si>
  <si>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</si>
  <si>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</si>
  <si>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</si>
  <si>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</si>
  <si>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</si>
  <si>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</si>
  <si>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</si>
  <si>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</si>
  <si>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</si>
  <si>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</si>
  <si>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</si>
  <si>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</si>
  <si>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</si>
  <si>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</si>
  <si>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</si>
  <si>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</si>
  <si>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</si>
  <si>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</si>
  <si>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</si>
  <si>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</si>
  <si>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</si>
  <si>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</si>
  <si>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</si>
  <si>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</si>
  <si>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</si>
  <si>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</si>
  <si>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</si>
  <si>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</si>
  <si>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</si>
  <si>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</si>
  <si>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</si>
  <si>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</si>
  <si>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</si>
  <si>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</si>
  <si>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</si>
  <si>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</si>
  <si>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</si>
  <si>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</si>
  <si>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</si>
  <si>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</si>
  <si>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</si>
  <si>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</si>
  <si>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</si>
  <si>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</si>
  <si>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</si>
  <si>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</si>
  <si>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</si>
  <si>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</si>
  <si>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</si>
  <si>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</si>
  <si>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</si>
  <si>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</si>
  <si>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</si>
  <si>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</si>
  <si>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</si>
  <si>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</si>
  <si>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</si>
  <si>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</si>
  <si>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</si>
  <si>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</si>
  <si>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</si>
  <si>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</si>
  <si>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</si>
  <si>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</si>
  <si>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</si>
  <si>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</si>
  <si>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</si>
  <si>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</si>
  <si>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</si>
  <si>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</si>
  <si>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</si>
  <si>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</si>
  <si>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</si>
  <si>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</si>
  <si>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</si>
  <si>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</si>
  <si>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</si>
  <si>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</si>
  <si>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</si>
  <si>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</si>
  <si>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</si>
  <si>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</si>
  <si>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</si>
  <si>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</si>
  <si>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</si>
  <si>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</si>
  <si>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</si>
  <si>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</si>
  <si>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</si>
  <si>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</si>
  <si>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</si>
  <si>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</si>
  <si>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</si>
  <si>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</si>
  <si>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</si>
  <si>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</si>
  <si>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</si>
  <si>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</si>
  <si>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</si>
  <si>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</si>
  <si>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</si>
  <si>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</si>
  <si>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</si>
  <si>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</si>
  <si>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</si>
  <si>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</si>
  <si>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</si>
  <si>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</si>
  <si>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</si>
  <si>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</si>
  <si>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</si>
  <si>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</si>
  <si>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</si>
  <si>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</si>
  <si>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</si>
  <si>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</si>
  <si>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</si>
  <si>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</si>
  <si>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</si>
  <si>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</si>
  <si>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</si>
  <si>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</si>
  <si>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</si>
  <si>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</si>
  <si>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</si>
  <si>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</si>
  <si>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</si>
  <si>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</si>
  <si>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</si>
  <si>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</si>
  <si>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</si>
  <si>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</si>
  <si>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</si>
  <si>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</si>
  <si>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</si>
  <si>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</si>
  <si>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</si>
  <si>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</si>
  <si>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</si>
  <si>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</si>
  <si>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</si>
  <si>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</si>
  <si>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</si>
  <si>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</si>
  <si>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</si>
  <si>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</si>
  <si>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</si>
  <si>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</si>
  <si>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</si>
  <si>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</si>
  <si>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</si>
  <si>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</si>
  <si>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</si>
  <si>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</si>
  <si>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</si>
  <si>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</si>
  <si>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</si>
  <si>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</si>
  <si>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</si>
  <si>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</si>
  <si>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</si>
  <si>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</si>
  <si>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</si>
  <si>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</si>
  <si>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</si>
  <si>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</si>
  <si>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</si>
  <si>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</si>
  <si>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</si>
  <si>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</si>
  <si>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</si>
  <si>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</si>
  <si>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</si>
  <si>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</si>
  <si>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</si>
  <si>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</si>
  <si>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</si>
  <si>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</si>
  <si>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</si>
  <si>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</si>
  <si>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</si>
  <si>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</si>
  <si>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</si>
  <si>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</si>
  <si>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</si>
  <si>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</si>
  <si>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</si>
  <si>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</si>
  <si>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</si>
  <si>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</si>
  <si>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</si>
  <si>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</si>
  <si>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</si>
  <si>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</si>
  <si>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</si>
  <si>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</si>
  <si>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</si>
  <si>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</si>
  <si>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</si>
  <si>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</si>
  <si>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</si>
  <si>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</si>
  <si>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</si>
  <si>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</si>
  <si>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</si>
  <si>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</si>
  <si>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</si>
  <si>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</si>
  <si>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</si>
  <si>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</si>
  <si>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</si>
  <si>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</si>
  <si>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</si>
  <si>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</si>
  <si>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</si>
  <si>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</si>
  <si>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</si>
  <si>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</si>
  <si>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</si>
  <si>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</si>
  <si>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</si>
  <si>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</si>
  <si>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</si>
  <si>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</si>
  <si>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</si>
  <si>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</si>
  <si>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</si>
  <si>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</si>
  <si>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</si>
  <si>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</si>
  <si>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</si>
  <si>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</si>
  <si>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</si>
  <si>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</si>
  <si>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</si>
  <si>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</si>
  <si>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</si>
  <si>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</si>
  <si>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</si>
  <si>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</si>
  <si>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</si>
  <si>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</si>
  <si>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</si>
  <si>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</si>
  <si>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</si>
  <si>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</si>
  <si>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</si>
  <si>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</si>
  <si>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</si>
  <si>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</si>
  <si>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</si>
  <si>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</si>
  <si>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</si>
  <si>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</si>
  <si>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</si>
  <si>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</si>
  <si>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</si>
  <si>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</si>
  <si>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</si>
  <si>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</si>
  <si>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</si>
  <si>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</si>
  <si>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</si>
  <si>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</si>
  <si>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</si>
  <si>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</si>
  <si>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</si>
  <si>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</si>
  <si>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</si>
  <si>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</si>
  <si>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</si>
  <si>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</si>
  <si>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</si>
  <si>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</si>
  <si>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</si>
  <si>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</si>
  <si>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</si>
  <si>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</si>
  <si>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</si>
  <si>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</si>
  <si>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</si>
  <si>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</si>
  <si>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</si>
  <si>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</si>
  <si>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</si>
  <si>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</si>
  <si>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</si>
  <si>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</si>
  <si>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</si>
  <si>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</si>
  <si>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</si>
  <si>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</si>
  <si>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</si>
  <si>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</si>
  <si>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</si>
  <si>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</si>
  <si>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</si>
  <si>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</si>
  <si>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</si>
  <si>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</si>
  <si>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</si>
  <si>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</si>
  <si>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</si>
  <si>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</si>
  <si>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</si>
  <si>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</si>
  <si>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</si>
  <si>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</si>
  <si>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</si>
  <si>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</si>
  <si>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</si>
  <si>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</si>
  <si>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</si>
  <si>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</si>
  <si>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</si>
  <si>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</si>
  <si>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</si>
  <si>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</si>
  <si>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</si>
  <si>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</si>
  <si>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</si>
  <si>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</si>
  <si>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</si>
  <si>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</si>
  <si>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</si>
  <si>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</si>
  <si>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</si>
  <si>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</si>
  <si>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</si>
  <si>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</si>
  <si>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</si>
  <si>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</si>
  <si>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</si>
  <si>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</si>
  <si>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</si>
  <si>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</si>
  <si>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</si>
  <si>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</si>
  <si>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</si>
  <si>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</si>
  <si>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</si>
  <si>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</si>
  <si>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</si>
  <si>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</si>
  <si>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</si>
  <si>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</si>
  <si>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</si>
  <si>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</si>
  <si>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</si>
  <si>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</si>
  <si>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</si>
  <si>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</si>
  <si>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</si>
  <si>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</si>
  <si>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</si>
  <si>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</si>
  <si>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</si>
  <si>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</si>
  <si>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</si>
  <si>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</si>
  <si>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</si>
  <si>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</si>
  <si>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</si>
  <si>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</si>
  <si>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</si>
  <si>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</si>
  <si>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</si>
  <si>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</si>
  <si>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</si>
  <si>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</si>
  <si>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</si>
  <si>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</si>
  <si>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</si>
  <si>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</si>
  <si>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</si>
  <si>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</si>
  <si>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</si>
  <si>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</si>
  <si>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</si>
  <si>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</si>
  <si>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</si>
  <si>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</si>
  <si>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</si>
  <si>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</si>
  <si>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</si>
  <si>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</si>
  <si>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</si>
  <si>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</si>
  <si>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</si>
  <si>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</si>
  <si>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</si>
  <si>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</si>
  <si>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</si>
  <si>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</si>
  <si>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</si>
  <si>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</si>
  <si>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</si>
  <si>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</si>
  <si>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</si>
  <si>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</si>
  <si>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</si>
  <si>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</si>
  <si>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</si>
  <si>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</si>
  <si>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</si>
  <si>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</si>
  <si>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</si>
  <si>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</si>
  <si>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</si>
  <si>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</si>
  <si>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</si>
  <si>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</si>
  <si>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</si>
  <si>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</si>
  <si>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</si>
  <si>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</si>
  <si>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</si>
  <si>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</si>
  <si>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</si>
  <si>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</si>
  <si>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</si>
  <si>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</si>
  <si>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</si>
  <si>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</si>
  <si>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</si>
  <si>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</si>
  <si>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</si>
  <si>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</si>
  <si>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</si>
  <si>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</si>
  <si>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</si>
  <si>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</si>
  <si>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</si>
  <si>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</si>
  <si>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</si>
  <si>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</si>
  <si>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</si>
  <si>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</si>
  <si>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</si>
  <si>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</si>
  <si>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</si>
  <si>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</si>
  <si>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</si>
  <si>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</si>
  <si>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</si>
  <si>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</si>
  <si>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</si>
  <si>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</si>
  <si>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</si>
  <si>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</si>
  <si>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</si>
  <si>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</si>
  <si>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</si>
  <si>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</si>
  <si>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</si>
  <si>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</si>
  <si>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</si>
  <si>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</si>
  <si>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</si>
  <si>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</si>
  <si>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</si>
  <si>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</si>
  <si>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</si>
  <si>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</si>
  <si>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</si>
  <si>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</si>
  <si>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</si>
  <si>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</si>
  <si>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</si>
  <si>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</si>
  <si>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</si>
  <si>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</si>
  <si>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</si>
  <si>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</si>
  <si>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</si>
  <si>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</si>
  <si>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</si>
  <si>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</si>
  <si>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</si>
  <si>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</si>
  <si>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</si>
  <si>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</si>
  <si>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</si>
  <si>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</si>
  <si>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</si>
  <si>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</si>
  <si>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</si>
  <si>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</si>
  <si>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</si>
  <si>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</si>
  <si>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</si>
  <si>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</si>
  <si>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</si>
  <si>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</si>
  <si>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</si>
  <si>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</si>
  <si>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</si>
  <si>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</si>
  <si>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</si>
  <si>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</si>
  <si>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</si>
  <si>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</si>
  <si>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</si>
  <si>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</si>
  <si>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</si>
  <si>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</si>
  <si>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</si>
  <si>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</si>
  <si>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</si>
  <si>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</si>
  <si>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</si>
  <si>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</si>
  <si>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</si>
  <si>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</si>
  <si>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</si>
  <si>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</si>
  <si>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</si>
  <si>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</si>
  <si>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</si>
  <si>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</si>
  <si>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</si>
  <si>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</si>
  <si>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</si>
  <si>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</si>
  <si>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</si>
  <si>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</si>
  <si>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</si>
  <si>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</si>
  <si>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</si>
  <si>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</si>
  <si>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</si>
  <si>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</si>
  <si>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</si>
  <si>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</si>
  <si>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</si>
  <si>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</si>
  <si>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</si>
  <si>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</si>
  <si>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</si>
  <si>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</si>
  <si>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</si>
  <si>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</si>
  <si>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</si>
  <si>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</si>
  <si>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</si>
  <si>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</si>
  <si>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</si>
  <si>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</si>
  <si>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</si>
  <si>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</si>
  <si>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</si>
  <si>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</si>
  <si>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</si>
  <si>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</si>
  <si>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</si>
  <si>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</si>
  <si>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</si>
  <si>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</si>
  <si>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</si>
  <si>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</si>
  <si>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</si>
  <si>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</si>
  <si>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</si>
  <si>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</si>
  <si>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</si>
  <si>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</si>
  <si>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</si>
  <si>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</si>
  <si>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</si>
  <si>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</si>
  <si>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</si>
  <si>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</si>
  <si>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</si>
  <si>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</si>
  <si>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</si>
  <si>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</si>
  <si>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</si>
  <si>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</si>
  <si>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</si>
  <si>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</si>
  <si>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</si>
  <si>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</si>
  <si>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</si>
  <si>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</si>
  <si>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</si>
  <si>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</si>
  <si>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</si>
  <si>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</si>
  <si>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</si>
  <si>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</si>
  <si>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</si>
  <si>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</si>
  <si>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</si>
  <si>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</si>
  <si>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</si>
  <si>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</si>
  <si>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</si>
  <si>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</si>
  <si>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</si>
  <si>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</si>
  <si>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</si>
  <si>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</si>
  <si>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</si>
  <si>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</si>
  <si>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</si>
  <si>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</si>
  <si>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</si>
  <si>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</si>
  <si>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</si>
  <si>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</si>
  <si>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</si>
  <si>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</si>
  <si>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</si>
  <si>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</si>
  <si>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</si>
  <si>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</si>
  <si>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</si>
  <si>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</si>
  <si>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</si>
  <si>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</si>
  <si>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</si>
  <si>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</si>
  <si>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</si>
  <si>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</si>
  <si>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</si>
  <si>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</si>
  <si>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</si>
  <si>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</si>
  <si>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</si>
  <si>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</si>
  <si>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</si>
  <si>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</si>
  <si>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</si>
  <si>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</si>
  <si>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</si>
  <si>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</si>
  <si>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</si>
  <si>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</si>
  <si>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</si>
  <si>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</si>
  <si>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</si>
  <si>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</si>
  <si>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</si>
  <si>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</si>
  <si>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</si>
  <si>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</si>
  <si>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</si>
  <si>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</si>
  <si>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</si>
  <si>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</si>
  <si>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</si>
  <si>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</si>
  <si>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</si>
  <si>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</si>
  <si>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</si>
  <si>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</si>
  <si>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</si>
  <si>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</si>
  <si>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</si>
  <si>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</si>
  <si>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</si>
  <si>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</si>
  <si>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</si>
  <si>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</si>
  <si>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</si>
  <si>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</si>
  <si>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</si>
  <si>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</si>
  <si>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</si>
  <si>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</si>
  <si>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</si>
  <si>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</si>
  <si>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</si>
  <si>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</si>
  <si>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</si>
  <si>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</si>
  <si>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</si>
  <si>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</si>
  <si>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</si>
  <si>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</si>
  <si>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</si>
  <si>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</si>
  <si>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</si>
  <si>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</si>
  <si>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</si>
  <si>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</si>
  <si>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</si>
  <si>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</si>
  <si>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</si>
  <si>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</si>
  <si>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</si>
  <si>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</si>
  <si>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</si>
  <si>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</si>
  <si>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</si>
  <si>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</si>
  <si>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</si>
  <si>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</si>
  <si>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</si>
  <si>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</si>
  <si>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</si>
  <si>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</si>
  <si>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</si>
  <si>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</si>
  <si>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</si>
  <si>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</si>
  <si>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</si>
  <si>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</si>
  <si>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</si>
  <si>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</si>
  <si>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</si>
  <si>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</si>
  <si>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</si>
  <si>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</si>
  <si>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</si>
  <si>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</si>
  <si>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</si>
  <si>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</si>
  <si>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</si>
  <si>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</si>
  <si>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</si>
  <si>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</si>
  <si>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</si>
  <si>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</si>
  <si>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</si>
  <si>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</si>
  <si>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</si>
  <si>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</si>
  <si>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</si>
  <si>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</si>
  <si>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</si>
  <si>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</si>
  <si>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</si>
  <si>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</si>
  <si>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</si>
  <si>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</si>
  <si>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</si>
  <si>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</si>
  <si>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</si>
  <si>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</si>
  <si>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</si>
  <si>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</si>
  <si>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</si>
  <si>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</si>
  <si>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</si>
  <si>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</si>
  <si>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</si>
  <si>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</si>
  <si>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</si>
  <si>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</si>
  <si>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</si>
  <si>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</si>
  <si>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</si>
  <si>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</si>
  <si>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</si>
  <si>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</si>
  <si>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</si>
  <si>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</si>
  <si>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</si>
  <si>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</si>
  <si>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</si>
  <si>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</si>
  <si>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</si>
  <si>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</si>
  <si>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</si>
  <si>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</si>
  <si>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</si>
  <si>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</si>
  <si>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</si>
  <si>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</si>
  <si>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</si>
  <si>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</si>
  <si>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</si>
  <si>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</si>
  <si>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</si>
  <si>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</si>
  <si>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</si>
  <si>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</si>
  <si>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</si>
  <si>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</si>
  <si>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</si>
  <si>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</si>
  <si>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</si>
  <si>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</si>
  <si>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</si>
  <si>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</si>
  <si>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</si>
  <si>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</si>
  <si>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</si>
  <si>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</si>
  <si>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</si>
  <si>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</si>
  <si>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</si>
  <si>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</si>
  <si>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</si>
  <si>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</si>
  <si>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</si>
  <si>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</si>
  <si>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</si>
  <si>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</si>
  <si>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</si>
  <si>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</si>
  <si>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</si>
  <si>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</si>
  <si>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</si>
  <si>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</si>
  <si>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</si>
  <si>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</si>
  <si>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</si>
  <si>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</si>
  <si>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</si>
  <si>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</si>
  <si>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</si>
  <si>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</si>
  <si>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</si>
  <si>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</si>
  <si>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</si>
  <si>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</si>
  <si>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</si>
  <si>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</si>
  <si>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</si>
  <si>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</si>
  <si>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</si>
  <si>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</si>
  <si>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</si>
  <si>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</si>
  <si>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</si>
  <si>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</si>
  <si>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</si>
  <si>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</si>
  <si>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</si>
  <si>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</si>
  <si>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</si>
  <si>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</si>
  <si>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</si>
  <si>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</si>
  <si>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</si>
  <si>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</si>
  <si>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</si>
  <si>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</si>
  <si>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</si>
  <si>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</si>
  <si>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</si>
  <si>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</si>
  <si>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</si>
  <si>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</si>
  <si>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</si>
  <si>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</si>
  <si>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</si>
  <si>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</si>
  <si>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</si>
  <si>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</si>
  <si>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</si>
  <si>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</si>
  <si>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</si>
  <si>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</si>
  <si>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</si>
  <si>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</si>
  <si>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</si>
  <si>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</si>
  <si>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</si>
  <si>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</si>
  <si>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</si>
  <si>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</si>
  <si>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</si>
  <si>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</si>
  <si>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</si>
  <si>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</si>
  <si>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</si>
  <si>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</si>
  <si>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</si>
  <si>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</si>
  <si>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</si>
  <si>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</si>
  <si>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</si>
  <si>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</si>
  <si>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</si>
  <si>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</si>
  <si>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</si>
  <si>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</si>
  <si>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</si>
  <si>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</si>
  <si>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</si>
  <si>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</si>
  <si>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</si>
  <si>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</si>
  <si>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</si>
  <si>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</si>
  <si>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</si>
  <si>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</si>
  <si>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</si>
  <si>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</si>
  <si>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</si>
  <si>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</si>
  <si>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</si>
  <si>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</si>
  <si>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</si>
  <si>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</si>
  <si>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</si>
  <si>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</si>
  <si>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</si>
  <si>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</si>
  <si>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</si>
  <si>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</si>
  <si>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</si>
  <si>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</si>
  <si>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</si>
  <si>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</si>
  <si>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</si>
  <si>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</si>
  <si>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</si>
  <si>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</si>
  <si>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</si>
  <si>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</si>
  <si>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</si>
  <si>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</si>
  <si>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</si>
  <si>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</si>
  <si>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</si>
  <si>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</si>
  <si>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</si>
  <si>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</si>
  <si>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</si>
  <si>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</si>
  <si>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</si>
  <si>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</si>
  <si>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</si>
  <si>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</si>
  <si>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</si>
  <si>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</si>
  <si>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</si>
  <si>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</si>
  <si>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</si>
  <si>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</si>
  <si>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</si>
  <si>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</si>
  <si>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</si>
  <si>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</si>
  <si>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</si>
  <si>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</si>
  <si>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</si>
  <si>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</si>
  <si>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</si>
  <si>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</si>
  <si>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</si>
  <si>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</si>
  <si>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</si>
  <si>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</si>
  <si>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</si>
  <si>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</si>
  <si>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</si>
  <si>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</si>
  <si>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</si>
  <si>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</si>
  <si>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</si>
  <si>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</si>
  <si>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</si>
  <si>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</si>
  <si>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</si>
  <si>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</si>
  <si>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</si>
  <si>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</si>
  <si>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</si>
  <si>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</si>
  <si>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</si>
  <si>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</si>
  <si>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</si>
  <si>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</si>
  <si>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</si>
  <si>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</si>
  <si>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</si>
  <si>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</si>
  <si>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</si>
  <si>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</si>
  <si>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</si>
  <si>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</si>
  <si>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</si>
  <si>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</si>
  <si>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</si>
  <si>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</si>
  <si>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</si>
  <si>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</si>
  <si>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</si>
  <si>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</si>
  <si>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</si>
  <si>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</si>
  <si>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</si>
  <si>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</si>
  <si>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</si>
  <si>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</si>
  <si>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</si>
  <si>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</si>
  <si>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</si>
  <si>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</si>
  <si>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</si>
  <si>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</si>
  <si>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</si>
  <si>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</si>
  <si>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</si>
  <si>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</si>
  <si>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</si>
  <si>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</si>
  <si>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</si>
  <si>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</si>
  <si>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</si>
  <si>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</si>
  <si>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</si>
  <si>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</si>
  <si>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</si>
  <si>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</si>
  <si>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</si>
  <si>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</si>
  <si>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</si>
  <si>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</si>
  <si>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</si>
  <si>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</si>
  <si>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</si>
  <si>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</si>
  <si>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</si>
  <si>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</si>
  <si>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</si>
  <si>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</si>
  <si>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</si>
  <si>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</si>
  <si>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</si>
  <si>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</si>
  <si>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</si>
  <si>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</si>
  <si>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</si>
  <si>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</si>
  <si>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</si>
  <si>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</si>
  <si>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</si>
  <si>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</si>
  <si>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</si>
  <si>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</si>
  <si>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</si>
  <si>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</si>
  <si>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</si>
  <si>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</si>
  <si>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</si>
  <si>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</si>
  <si>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</si>
  <si>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</si>
  <si>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</si>
  <si>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</si>
  <si>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</si>
  <si>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</si>
  <si>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</si>
  <si>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</si>
  <si>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</si>
  <si>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</si>
  <si>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</si>
  <si>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</si>
  <si>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</si>
  <si>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</si>
  <si>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</si>
  <si>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</si>
  <si>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</si>
  <si>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</si>
  <si>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</si>
  <si>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</si>
  <si>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</si>
  <si>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</si>
  <si>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</si>
  <si>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</si>
  <si>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</si>
  <si>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</si>
  <si>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</si>
  <si>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</si>
  <si>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</si>
  <si>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</si>
  <si>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</si>
  <si>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</si>
  <si>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</si>
  <si>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</si>
  <si>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</si>
  <si>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</si>
  <si>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</si>
  <si>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</si>
  <si>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</si>
  <si>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</si>
  <si>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</si>
  <si>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</si>
  <si>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</si>
  <si>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</si>
  <si>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</si>
  <si>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</si>
  <si>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</si>
  <si>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</si>
  <si>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</si>
  <si>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</si>
  <si>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</si>
  <si>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</si>
  <si>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</si>
  <si>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</si>
  <si>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</si>
  <si>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</si>
  <si>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</si>
  <si>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</si>
  <si>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</si>
  <si>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</si>
  <si>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</si>
  <si>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</si>
  <si>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</si>
  <si>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</si>
  <si>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</si>
  <si>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</si>
  <si>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</si>
  <si>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</si>
  <si>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</si>
  <si>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</si>
  <si>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</si>
  <si>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</si>
  <si>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</si>
  <si>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</si>
  <si>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</si>
  <si>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</si>
  <si>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</si>
  <si>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</si>
  <si>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</si>
  <si>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</si>
  <si>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</si>
  <si>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</si>
  <si>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</si>
  <si>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</si>
  <si>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</si>
  <si>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</si>
  <si>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</si>
  <si>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</si>
  <si>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</si>
  <si>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</si>
  <si>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</si>
  <si>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</si>
  <si>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</si>
  <si>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</si>
  <si>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</si>
  <si>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</si>
  <si>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</si>
  <si>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</si>
  <si>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</si>
  <si>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</si>
  <si>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</si>
  <si>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</si>
  <si>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</si>
  <si>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</si>
  <si>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</si>
  <si>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</si>
  <si>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</si>
  <si>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</si>
  <si>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</si>
  <si>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</si>
  <si>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</si>
  <si>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</si>
  <si>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</si>
  <si>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</si>
  <si>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</si>
  <si>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</si>
  <si>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</si>
  <si>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</si>
  <si>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</si>
  <si>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</si>
  <si>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</si>
  <si>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</si>
  <si>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</si>
  <si>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</si>
  <si>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</si>
  <si>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</si>
  <si>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</si>
  <si>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</si>
  <si>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</si>
  <si>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</si>
  <si>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</si>
  <si>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</si>
  <si>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</si>
  <si>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</si>
  <si>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</si>
  <si>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</si>
  <si>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</si>
  <si>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</si>
  <si>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</si>
  <si>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</si>
  <si>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</si>
  <si>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</si>
  <si>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</si>
  <si>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</si>
  <si>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</si>
  <si>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</si>
  <si>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</si>
  <si>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</si>
  <si>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</si>
  <si>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</si>
  <si>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</si>
  <si>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</si>
  <si>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</si>
  <si>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</si>
  <si>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</si>
  <si>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</si>
  <si>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</si>
  <si>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</si>
  <si>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</si>
  <si>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</si>
  <si>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</si>
  <si>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</si>
  <si>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</si>
  <si>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</si>
  <si>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</si>
  <si>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</si>
  <si>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</si>
  <si>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</si>
  <si>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</si>
  <si>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</si>
  <si>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</si>
  <si>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</si>
  <si>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</si>
  <si>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</si>
  <si>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</si>
  <si>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</si>
  <si>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</si>
  <si>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</si>
  <si>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</si>
  <si>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</si>
  <si>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</si>
  <si>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</si>
  <si>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</si>
  <si>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</si>
  <si>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</si>
  <si>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</si>
  <si>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</si>
  <si>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</si>
  <si>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</si>
  <si>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</si>
  <si>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</si>
  <si>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</si>
  <si>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</si>
  <si>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</si>
  <si>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</si>
  <si>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</si>
  <si>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</si>
  <si>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</si>
  <si>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</si>
  <si>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</si>
  <si>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</si>
  <si>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</si>
  <si>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</si>
  <si>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</si>
  <si>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</si>
  <si>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</si>
  <si>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</si>
  <si>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</si>
  <si>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</si>
  <si>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</si>
  <si>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</si>
  <si>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</si>
  <si>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</si>
  <si>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</si>
  <si>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</si>
  <si>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</si>
  <si>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</si>
  <si>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</si>
  <si>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</si>
  <si>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</si>
  <si>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</si>
  <si>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</si>
  <si>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</si>
  <si>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</si>
  <si>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</si>
  <si>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</si>
  <si>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</si>
  <si>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</si>
  <si>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</si>
  <si>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</si>
  <si>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</si>
  <si>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</si>
  <si>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</si>
  <si>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</si>
  <si>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</si>
  <si>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</si>
  <si>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</si>
  <si>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</si>
  <si>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</si>
  <si>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</si>
  <si>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</si>
  <si>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</si>
  <si>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</si>
  <si>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</si>
  <si>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</si>
  <si>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</si>
  <si>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</si>
  <si>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</si>
  <si>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</si>
  <si>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</si>
  <si>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</si>
  <si>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</si>
  <si>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</si>
  <si>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</si>
  <si>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</si>
  <si>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</si>
  <si>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</si>
  <si>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</si>
  <si>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</si>
  <si>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</si>
  <si>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</si>
  <si>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</si>
  <si>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</si>
  <si>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</si>
  <si>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</si>
  <si>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</si>
  <si>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</si>
  <si>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</si>
  <si>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</si>
  <si>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</si>
  <si>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</si>
  <si>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</si>
  <si>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</si>
  <si>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</si>
  <si>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</si>
  <si>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</si>
  <si>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</si>
  <si>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</si>
  <si>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</si>
  <si>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</si>
  <si>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</si>
  <si>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</si>
  <si>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</si>
  <si>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</si>
  <si>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</si>
  <si>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</si>
  <si>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</si>
  <si>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</si>
  <si>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</si>
  <si>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</si>
  <si>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</si>
  <si>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</si>
  <si>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</si>
  <si>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</si>
  <si>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</si>
  <si>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</si>
  <si>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</si>
  <si>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</si>
  <si>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</si>
  <si>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</si>
  <si>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</si>
  <si>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</si>
  <si>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</si>
  <si>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</si>
  <si>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</si>
  <si>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</si>
  <si>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</si>
  <si>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</si>
  <si>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</si>
  <si>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</si>
  <si>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</si>
  <si>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</si>
  <si>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</si>
  <si>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</si>
  <si>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</si>
  <si>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</si>
  <si>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</si>
  <si>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</si>
  <si>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</si>
  <si>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</si>
  <si>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</si>
  <si>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</si>
  <si>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</si>
  <si>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</si>
  <si>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</si>
  <si>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</si>
  <si>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</si>
  <si>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</si>
  <si>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</si>
  <si>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</si>
  <si>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</si>
  <si>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</si>
  <si>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</si>
  <si>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</si>
  <si>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</si>
  <si>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</si>
  <si>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</si>
  <si>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</si>
  <si>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</si>
  <si>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</si>
  <si>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</si>
  <si>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</si>
  <si>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</si>
  <si>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</si>
  <si>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</si>
  <si>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</si>
  <si>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</si>
  <si>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</si>
  <si>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</si>
  <si>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</si>
  <si>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</si>
  <si>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</si>
  <si>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</si>
  <si>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</si>
  <si>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</si>
  <si>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</si>
  <si>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</si>
  <si>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</si>
  <si>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</si>
  <si>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</si>
  <si>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</si>
  <si>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</si>
  <si>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</si>
  <si>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</si>
  <si>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</si>
  <si>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</si>
  <si>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</si>
  <si>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</si>
  <si>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</si>
  <si>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</si>
  <si>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</si>
  <si>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</si>
  <si>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</si>
  <si>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</si>
  <si>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</si>
  <si>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</si>
  <si>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</si>
  <si>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</si>
  <si>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</si>
  <si>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</si>
  <si>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</si>
  <si>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</si>
  <si>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</si>
  <si>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</si>
  <si>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</si>
  <si>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</si>
  <si>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</si>
  <si>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</si>
  <si>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</si>
  <si>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</si>
  <si>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</si>
  <si>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</si>
  <si>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</si>
  <si>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</si>
  <si>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</si>
  <si>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</si>
  <si>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</si>
  <si>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</si>
  <si>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</si>
  <si>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</si>
  <si>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</si>
  <si>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</si>
  <si>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</si>
  <si>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</si>
  <si>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</si>
  <si>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</si>
  <si>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</si>
  <si>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</si>
  <si>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</si>
  <si>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</si>
  <si>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</si>
  <si>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</si>
  <si>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</si>
  <si>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</si>
  <si>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</si>
  <si>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</si>
  <si>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</si>
  <si>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</si>
  <si>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</si>
  <si>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</si>
  <si>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</si>
  <si>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</si>
  <si>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</si>
  <si>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</si>
  <si>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</si>
  <si>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</si>
  <si>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</si>
  <si>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</si>
  <si>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</si>
  <si>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</si>
  <si>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</si>
  <si>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</si>
  <si>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</si>
  <si>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</si>
  <si>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</si>
  <si>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</si>
  <si>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</si>
  <si>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</si>
  <si>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</si>
  <si>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</si>
  <si>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</si>
  <si>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</si>
  <si>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</si>
  <si>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</si>
  <si>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</si>
  <si>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</si>
  <si>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</si>
  <si>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</si>
  <si>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</si>
  <si>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</si>
  <si>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</si>
  <si>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</si>
  <si>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</si>
  <si>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</si>
  <si>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</si>
  <si>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</si>
  <si>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</si>
  <si>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</si>
  <si>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</si>
  <si>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</si>
  <si>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</si>
  <si>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</si>
  <si>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</si>
  <si>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</si>
  <si>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</si>
  <si>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</si>
  <si>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</si>
  <si>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</si>
  <si>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</si>
  <si>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</si>
  <si>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</si>
  <si>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</si>
  <si>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</si>
  <si>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</si>
  <si>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</si>
  <si>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</si>
  <si>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</si>
  <si>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</si>
  <si>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</si>
  <si>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</si>
  <si>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</si>
  <si>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</si>
  <si>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</si>
  <si>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</si>
  <si>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</si>
  <si>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</si>
  <si>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</si>
  <si>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</si>
  <si>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</si>
  <si>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</si>
  <si>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</si>
  <si>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</si>
  <si>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</si>
  <si>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</si>
  <si>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</si>
  <si>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</si>
  <si>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</si>
  <si>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</si>
  <si>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</si>
  <si>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</si>
  <si>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</si>
  <si>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</si>
  <si>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</si>
  <si>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</si>
  <si>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</si>
  <si>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</si>
  <si>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</si>
  <si>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</si>
  <si>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</si>
  <si>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</si>
  <si>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</si>
  <si>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</si>
  <si>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</si>
  <si>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</si>
  <si>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</si>
  <si>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</si>
  <si>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</si>
  <si>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</si>
  <si>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</si>
  <si>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</si>
  <si>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</si>
  <si>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</si>
  <si>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</si>
  <si>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</si>
  <si>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</si>
  <si>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</si>
  <si>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</si>
  <si>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</si>
  <si>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</si>
  <si>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</si>
  <si>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</si>
  <si>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</si>
  <si>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</si>
  <si>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</si>
  <si>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</si>
  <si>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</si>
  <si>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</si>
  <si>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</si>
  <si>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</si>
  <si>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</si>
  <si>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</si>
  <si>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</si>
  <si>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</si>
  <si>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</si>
  <si>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</si>
  <si>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</si>
  <si>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</si>
  <si>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</si>
  <si>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</si>
  <si>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</si>
  <si>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</si>
  <si>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</si>
  <si>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</si>
  <si>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</si>
  <si>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</si>
  <si>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</si>
  <si>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</si>
  <si>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</si>
  <si>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</si>
  <si>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</si>
  <si>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</si>
  <si>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</si>
  <si>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</si>
  <si>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</si>
  <si>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</si>
  <si>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</si>
  <si>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</si>
  <si>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</si>
  <si>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</si>
  <si>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</si>
  <si>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</si>
  <si>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</si>
  <si>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</si>
  <si>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</si>
  <si>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</si>
  <si>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</si>
  <si>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</si>
  <si>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</si>
  <si>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</si>
  <si>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</si>
  <si>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</si>
  <si>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</si>
  <si>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</si>
  <si>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</si>
  <si>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</si>
  <si>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</si>
  <si>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</si>
  <si>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</si>
  <si>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</si>
  <si>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</si>
  <si>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</si>
  <si>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</si>
  <si>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</si>
  <si>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</si>
  <si>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</si>
  <si>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</si>
  <si>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</si>
  <si>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</si>
  <si>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</si>
  <si>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</si>
  <si>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</si>
  <si>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</si>
  <si>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</si>
  <si>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</si>
  <si>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</si>
  <si>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</si>
  <si>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</si>
  <si>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</si>
  <si>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</si>
  <si>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</si>
  <si>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</si>
  <si>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</si>
  <si>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</si>
  <si>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</si>
  <si>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</si>
  <si>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</si>
  <si>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</si>
  <si>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</si>
  <si>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</si>
  <si>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</si>
  <si>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</si>
  <si>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</si>
  <si>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</si>
  <si>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</si>
  <si>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</si>
  <si>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</si>
  <si>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</si>
  <si>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</si>
  <si>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</si>
  <si>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</si>
  <si>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</si>
  <si>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</si>
  <si>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</si>
  <si>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</si>
  <si>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</si>
  <si>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</si>
  <si>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</si>
  <si>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</si>
  <si>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</si>
  <si>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</si>
  <si>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</si>
  <si>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</si>
  <si>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</si>
  <si>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</si>
  <si>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</si>
  <si>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</si>
  <si>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</si>
  <si>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</si>
  <si>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</si>
  <si>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</si>
  <si>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</si>
  <si>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</si>
  <si>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</si>
  <si>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</si>
  <si>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</si>
  <si>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</si>
  <si>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</si>
  <si>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</si>
  <si>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</si>
  <si>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</si>
  <si>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</si>
  <si>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</si>
  <si>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</si>
  <si>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</si>
  <si>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</si>
  <si>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</si>
  <si>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</si>
  <si>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</si>
  <si>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</si>
  <si>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</si>
  <si>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</si>
  <si>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</si>
  <si>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</si>
  <si>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</si>
  <si>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</si>
  <si>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</si>
  <si>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</si>
  <si>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</si>
  <si>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</si>
  <si>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</si>
  <si>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</si>
  <si>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</si>
  <si>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</si>
  <si>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</si>
  <si>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</si>
  <si>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</si>
  <si>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</si>
  <si>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</si>
  <si>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</si>
  <si>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</si>
  <si>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</si>
  <si>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</si>
  <si>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</si>
  <si>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</si>
  <si>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</si>
  <si>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</si>
  <si>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</si>
  <si>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</si>
  <si>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</si>
  <si>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</si>
  <si>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</si>
  <si>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</si>
  <si>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</si>
  <si>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</si>
  <si>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</si>
  <si>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</si>
  <si>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</si>
  <si>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</si>
  <si>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</si>
  <si>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</si>
  <si>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</si>
  <si>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</si>
  <si>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</si>
  <si>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</si>
  <si>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</si>
  <si>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</si>
  <si>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</si>
  <si>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</si>
  <si>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</si>
  <si>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</si>
  <si>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</si>
  <si>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</si>
  <si>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</si>
  <si>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</si>
  <si>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</si>
  <si>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</si>
  <si>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</si>
  <si>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</si>
  <si>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</si>
  <si>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</si>
  <si>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</si>
  <si>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</si>
  <si>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</si>
  <si>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</si>
  <si>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</si>
  <si>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</si>
  <si>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</si>
  <si>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</si>
  <si>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</si>
  <si>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</si>
  <si>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</si>
  <si>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</si>
  <si>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</si>
  <si>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</si>
  <si>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</si>
  <si>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</si>
  <si>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</si>
  <si>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</si>
  <si>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</si>
  <si>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</si>
  <si>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</si>
  <si>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</si>
  <si>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</si>
  <si>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</si>
  <si>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</si>
  <si>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</si>
  <si>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</si>
  <si>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</si>
  <si>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</si>
  <si>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</si>
  <si>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</si>
  <si>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</si>
  <si>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</si>
  <si>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</si>
  <si>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</si>
  <si>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</si>
  <si>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</si>
  <si>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</si>
  <si>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</si>
  <si>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</si>
  <si>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</si>
  <si>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</si>
  <si>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</si>
  <si>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</si>
  <si>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</si>
  <si>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</si>
  <si>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</si>
  <si>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</si>
  <si>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</si>
  <si>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</si>
  <si>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</si>
  <si>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</si>
  <si>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</si>
  <si>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</si>
  <si>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</si>
  <si>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</si>
  <si>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</si>
  <si>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</si>
  <si>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</si>
  <si>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</si>
  <si>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</si>
  <si>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</si>
  <si>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</si>
  <si>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</si>
  <si>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</si>
  <si>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</si>
  <si>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</si>
  <si>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</si>
  <si>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</si>
  <si>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</si>
  <si>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</si>
  <si>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</si>
  <si>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</si>
  <si>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</si>
  <si>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</si>
  <si>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</si>
  <si>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</si>
  <si>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</si>
  <si>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</si>
  <si>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</si>
  <si>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</si>
  <si>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</si>
  <si>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</si>
  <si>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</si>
  <si>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</si>
  <si>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</si>
  <si>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</si>
  <si>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</si>
  <si>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</si>
  <si>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</si>
  <si>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</si>
  <si>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</si>
  <si>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</si>
  <si>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</si>
  <si>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</si>
  <si>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</si>
  <si>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</si>
  <si>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</si>
  <si>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</si>
  <si>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</si>
  <si>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</si>
  <si>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</si>
  <si>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</si>
  <si>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</si>
  <si>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</si>
  <si>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</si>
  <si>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</si>
  <si>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</si>
  <si>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</si>
  <si>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</si>
  <si>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</si>
  <si>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</si>
  <si>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</si>
  <si>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</si>
  <si>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</si>
  <si>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</si>
  <si>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</si>
  <si>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</si>
  <si>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</si>
  <si>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</si>
  <si>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</si>
  <si>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</si>
  <si>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</si>
  <si>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</si>
  <si>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</si>
  <si>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</si>
  <si>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</si>
  <si>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</si>
  <si>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</si>
  <si>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</si>
  <si>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</si>
  <si>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</si>
  <si>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</si>
  <si>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</si>
  <si>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</si>
  <si>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</si>
  <si>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</si>
  <si>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</si>
  <si>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</si>
  <si>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</si>
  <si>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</si>
  <si>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</si>
  <si>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</si>
  <si>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</si>
  <si>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</si>
  <si>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</si>
  <si>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</si>
  <si>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</si>
  <si>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</si>
  <si>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</si>
  <si>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</si>
  <si>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</si>
  <si>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</si>
  <si>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</si>
  <si>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</si>
  <si>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</si>
  <si>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</si>
  <si>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</si>
  <si>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</si>
  <si>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</si>
  <si>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</si>
  <si>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</si>
  <si>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</si>
  <si>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</si>
  <si>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</si>
  <si>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</si>
  <si>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</si>
  <si>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</si>
  <si>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</si>
  <si>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</si>
  <si>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</si>
  <si>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</si>
  <si>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</si>
  <si>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</si>
  <si>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</si>
  <si>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</si>
  <si>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</si>
  <si>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</si>
  <si>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</si>
  <si>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</si>
  <si>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</si>
  <si>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</si>
  <si>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</si>
  <si>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</si>
  <si>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</si>
  <si>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</si>
  <si>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</si>
  <si>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</si>
  <si>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</si>
  <si>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</si>
  <si>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</si>
  <si>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</si>
  <si>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</si>
  <si>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</si>
  <si>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</si>
  <si>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</si>
  <si>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</si>
  <si>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</si>
  <si>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</si>
  <si>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</si>
  <si>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</si>
  <si>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</si>
  <si>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</si>
  <si>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</si>
  <si>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</si>
  <si>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</si>
  <si>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</si>
  <si>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</si>
  <si>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</si>
  <si>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</si>
  <si>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</si>
  <si>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</si>
  <si>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</si>
  <si>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</si>
  <si>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</si>
  <si>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</si>
  <si>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</si>
  <si>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</si>
  <si>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</si>
  <si>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</si>
  <si>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</si>
  <si>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</si>
  <si>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</si>
  <si>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</si>
  <si>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</si>
  <si>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</si>
  <si>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</si>
  <si>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</si>
  <si>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</si>
  <si>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</si>
  <si>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</si>
  <si>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</si>
  <si>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</si>
  <si>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</si>
  <si>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</si>
  <si>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</si>
  <si>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</si>
  <si>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</si>
  <si>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</si>
  <si>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</si>
  <si>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</si>
  <si>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</si>
  <si>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</si>
  <si>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</si>
  <si>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</si>
  <si>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</si>
  <si>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</si>
  <si>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</si>
  <si>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</si>
  <si>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</si>
  <si>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</si>
  <si>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</si>
  <si>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</si>
  <si>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</si>
  <si>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</si>
  <si>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</si>
  <si>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</si>
  <si>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</si>
  <si>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</si>
  <si>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</si>
  <si>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</si>
  <si>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</si>
  <si>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</si>
  <si>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</si>
  <si>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</si>
  <si>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</si>
  <si>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</si>
  <si>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</si>
  <si>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</si>
  <si>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</si>
  <si>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</si>
  <si>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</si>
  <si>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</si>
  <si>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</si>
  <si>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</si>
  <si>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</si>
  <si>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</si>
  <si>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</si>
  <si>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</si>
  <si>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</si>
  <si>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</si>
  <si>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</si>
  <si>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</si>
  <si>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</si>
  <si>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</si>
  <si>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</si>
  <si>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</si>
  <si>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</si>
  <si>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</si>
  <si>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</si>
  <si>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</si>
  <si>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</si>
  <si>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</si>
  <si>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</si>
  <si>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</si>
  <si>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</si>
  <si>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</si>
  <si>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</si>
  <si>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</si>
  <si>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</si>
  <si>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</si>
  <si>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</si>
  <si>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</si>
  <si>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</si>
  <si>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</si>
  <si>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</si>
  <si>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</si>
  <si>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</si>
  <si>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</si>
  <si>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</si>
  <si>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</si>
  <si>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</si>
  <si>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</si>
  <si>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</si>
  <si>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</si>
  <si>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</si>
  <si>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</si>
  <si>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</si>
  <si>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</si>
  <si>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</si>
  <si>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</si>
  <si>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</si>
  <si>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</si>
  <si>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</si>
  <si>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</si>
  <si>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</si>
  <si>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</si>
  <si>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</si>
  <si>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</si>
  <si>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</si>
  <si>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</si>
  <si>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</si>
  <si>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</si>
  <si>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</si>
  <si>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</si>
  <si>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</si>
  <si>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</si>
  <si>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</si>
  <si>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</si>
  <si>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</si>
  <si>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</si>
  <si>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</si>
  <si>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</si>
  <si>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</si>
  <si>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</si>
  <si>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</si>
  <si>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</si>
  <si>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</si>
  <si>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</si>
  <si>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</si>
  <si>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</si>
  <si>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</si>
  <si>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</si>
  <si>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</si>
  <si>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</si>
  <si>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</si>
  <si>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</si>
  <si>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</si>
  <si>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</si>
  <si>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</si>
  <si>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</si>
  <si>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</si>
  <si>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</si>
  <si>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</si>
  <si>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</si>
  <si>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</si>
  <si>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</si>
  <si>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</si>
  <si>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</si>
  <si>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</si>
  <si>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</si>
  <si>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</si>
  <si>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</si>
  <si>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</si>
  <si>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</si>
  <si>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</si>
  <si>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</si>
  <si>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</si>
  <si>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</si>
  <si>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</si>
  <si>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</si>
  <si>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</si>
  <si>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</si>
  <si>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</si>
  <si>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</si>
  <si>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</si>
  <si>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</si>
  <si>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</si>
  <si>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</si>
  <si>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</si>
  <si>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</si>
  <si>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</si>
  <si>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</si>
  <si>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</si>
  <si>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</si>
  <si>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</si>
  <si>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</si>
  <si>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</si>
  <si>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</si>
  <si>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</si>
  <si>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</si>
  <si>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</si>
  <si>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</si>
  <si>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</si>
  <si>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</si>
  <si>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</si>
  <si>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</si>
  <si>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</si>
  <si>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</si>
  <si>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</si>
  <si>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</si>
  <si>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</si>
  <si>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</si>
  <si>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</si>
  <si>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</si>
  <si>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</si>
  <si>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</si>
  <si>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</si>
  <si>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</si>
  <si>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</si>
  <si>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</si>
  <si>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</si>
  <si>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</si>
  <si>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</si>
  <si>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</si>
  <si>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</si>
  <si>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</si>
  <si>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</si>
  <si>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</si>
  <si>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</si>
  <si>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</si>
  <si>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</si>
  <si>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</si>
  <si>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</si>
  <si>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</si>
  <si>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</si>
  <si>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</si>
  <si>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</si>
  <si>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</si>
  <si>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</si>
  <si>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</si>
  <si>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</si>
  <si>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</si>
  <si>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</si>
  <si>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</si>
  <si>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</si>
  <si>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</si>
  <si>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</si>
  <si>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</si>
  <si>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</si>
  <si>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</si>
  <si>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</si>
  <si>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</si>
  <si>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</si>
  <si>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</si>
  <si>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</si>
  <si>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</si>
  <si>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</si>
  <si>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</si>
  <si>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</si>
  <si>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</si>
  <si>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</si>
  <si>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</si>
  <si>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</si>
  <si>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</si>
  <si>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</si>
  <si>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</si>
  <si>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</si>
  <si>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</si>
  <si>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</si>
  <si>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</si>
  <si>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</si>
  <si>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</si>
  <si>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</si>
  <si>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</si>
  <si>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</si>
  <si>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</si>
  <si>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</si>
  <si>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</si>
  <si>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</si>
  <si>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</si>
  <si>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</si>
  <si>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</si>
  <si>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</si>
  <si>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</si>
  <si>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</si>
  <si>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</si>
  <si>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</si>
  <si>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</si>
  <si>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</si>
  <si>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</si>
  <si>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</si>
  <si>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</si>
  <si>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</si>
  <si>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</si>
  <si>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</si>
  <si>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</si>
  <si>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</si>
  <si>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</si>
  <si>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</si>
  <si>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</si>
  <si>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</si>
  <si>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</si>
  <si>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</si>
  <si>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</si>
  <si>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</si>
  <si>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</si>
  <si>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</si>
  <si>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</si>
  <si>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</si>
  <si>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</si>
  <si>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</si>
  <si>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</si>
  <si>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</si>
  <si>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</si>
  <si>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</si>
  <si>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</si>
  <si>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</si>
  <si>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</si>
  <si>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</si>
  <si>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</si>
  <si>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</si>
  <si>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</si>
  <si>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</si>
  <si>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</si>
  <si>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</si>
  <si>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</si>
  <si>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</si>
  <si>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</si>
  <si>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</si>
  <si>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</si>
  <si>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</si>
  <si>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</si>
  <si>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</si>
  <si>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</si>
  <si>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</si>
  <si>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</si>
  <si>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</si>
  <si>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</si>
  <si>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</si>
  <si>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</si>
  <si>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</si>
  <si>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</si>
  <si>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</si>
  <si>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</si>
  <si>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</si>
  <si>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</si>
  <si>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</si>
  <si>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</si>
  <si>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</si>
  <si>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</si>
  <si>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</si>
  <si>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</si>
  <si>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</si>
  <si>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</si>
  <si>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</si>
  <si>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</si>
  <si>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</si>
  <si>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</si>
  <si>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</si>
  <si>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</si>
  <si>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</si>
  <si>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</si>
  <si>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</si>
  <si>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</si>
  <si>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</si>
  <si>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</si>
  <si>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</si>
  <si>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</si>
  <si>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</si>
  <si>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</si>
  <si>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</si>
  <si>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</si>
  <si>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</si>
  <si>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</si>
  <si>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</si>
  <si>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</si>
  <si>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</si>
  <si>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</si>
  <si>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</si>
  <si>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</si>
  <si>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</si>
  <si>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</si>
  <si>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</si>
  <si>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</si>
  <si>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</si>
  <si>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</si>
  <si>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</si>
  <si>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</si>
  <si>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</si>
  <si>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</si>
  <si>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</si>
  <si>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</si>
  <si>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</si>
  <si>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</si>
  <si>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</si>
  <si>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</si>
  <si>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</si>
  <si>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</si>
  <si>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</si>
  <si>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</si>
  <si>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</si>
  <si>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</si>
  <si>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</si>
  <si>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</si>
  <si>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</si>
  <si>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</si>
  <si>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</si>
  <si>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</si>
  <si>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</si>
  <si>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</si>
  <si>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</si>
  <si>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</si>
  <si>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</si>
  <si>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</si>
  <si>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</si>
  <si>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</si>
  <si>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</si>
  <si>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</si>
  <si>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</si>
  <si>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</si>
  <si>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</si>
  <si>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</si>
  <si>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</si>
  <si>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</si>
  <si>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</si>
  <si>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</si>
  <si>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</si>
  <si>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</si>
  <si>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</si>
  <si>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</si>
  <si>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</si>
  <si>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</si>
  <si>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</si>
  <si>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</si>
  <si>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</si>
  <si>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</si>
  <si>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</si>
  <si>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</si>
  <si>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</si>
  <si>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</si>
  <si>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</si>
  <si>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</si>
  <si>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</si>
  <si>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</si>
  <si>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</si>
  <si>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</si>
  <si>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</si>
  <si>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</si>
  <si>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</si>
  <si>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</si>
  <si>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</si>
  <si>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</si>
  <si>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</si>
  <si>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</si>
  <si>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</si>
  <si>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</si>
  <si>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</si>
  <si>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</si>
  <si>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</si>
  <si>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</si>
  <si>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</si>
  <si>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</si>
  <si>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</si>
  <si>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</si>
  <si>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</si>
  <si>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</si>
  <si>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</si>
  <si>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</si>
  <si>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</si>
  <si>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</si>
  <si>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</si>
  <si>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</si>
  <si>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</si>
  <si>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</si>
  <si>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</si>
  <si>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</si>
  <si>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</si>
  <si>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</si>
  <si>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</si>
  <si>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</si>
  <si>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</si>
  <si>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</si>
  <si>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</si>
  <si>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</si>
  <si>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</si>
  <si>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</si>
  <si>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</si>
  <si>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</si>
  <si>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</si>
  <si>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</si>
  <si>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</si>
  <si>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</si>
  <si>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</si>
  <si>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</si>
  <si>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</si>
  <si>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</si>
  <si>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</si>
  <si>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</si>
  <si>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</si>
  <si>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</si>
  <si>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</si>
  <si>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</si>
  <si>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</si>
  <si>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</si>
  <si>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</si>
  <si>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</si>
  <si>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</si>
  <si>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</si>
  <si>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</si>
  <si>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</si>
  <si>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</si>
  <si>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</si>
  <si>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</si>
  <si>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</si>
  <si>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</si>
  <si>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</si>
  <si>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</si>
  <si>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</si>
  <si>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</si>
  <si>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</si>
  <si>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</si>
  <si>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</si>
  <si>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</si>
  <si>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</si>
  <si>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</si>
  <si>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</si>
  <si>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</si>
  <si>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</si>
  <si>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</si>
  <si>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</si>
  <si>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</si>
  <si>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</si>
  <si>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</si>
  <si>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</si>
  <si>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</si>
  <si>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</si>
  <si>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</si>
  <si>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</si>
  <si>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</si>
  <si>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</si>
  <si>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</si>
  <si>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</si>
  <si>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</si>
  <si>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</si>
  <si>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</si>
  <si>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</si>
  <si>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</si>
  <si>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</si>
  <si>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</si>
  <si>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</si>
  <si>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</si>
  <si>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</si>
  <si>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</si>
  <si>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</si>
  <si>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</si>
  <si>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</si>
  <si>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</si>
  <si>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</si>
  <si>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</si>
  <si>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</si>
  <si>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</si>
  <si>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</si>
  <si>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</si>
  <si>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</si>
  <si>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</si>
  <si>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</si>
  <si>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</si>
  <si>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</si>
  <si>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</si>
  <si>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</si>
  <si>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</si>
  <si>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</si>
  <si>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</si>
  <si>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</si>
  <si>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</si>
  <si>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</si>
  <si>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</si>
  <si>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</si>
  <si>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</si>
  <si>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</si>
  <si>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</si>
  <si>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</si>
  <si>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</si>
  <si>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</si>
  <si>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</si>
  <si>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</si>
  <si>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</si>
  <si>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</si>
  <si>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</si>
  <si>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</si>
  <si>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</si>
  <si>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</si>
  <si>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</si>
  <si>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</si>
  <si>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</si>
  <si>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</si>
  <si>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</si>
  <si>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</si>
  <si>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</si>
  <si>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</si>
  <si>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</si>
  <si>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</si>
  <si>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</si>
  <si>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</si>
  <si>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</si>
  <si>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</si>
  <si>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</si>
  <si>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</si>
  <si>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</si>
  <si>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</si>
  <si>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</si>
  <si>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</si>
  <si>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</si>
  <si>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</si>
  <si>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</si>
  <si>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</si>
  <si>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</si>
  <si>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</si>
  <si>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</si>
  <si>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</si>
  <si>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</si>
  <si>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</si>
  <si>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</si>
  <si>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</si>
  <si>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</si>
  <si>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</si>
  <si>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</si>
  <si>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</si>
  <si>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</si>
  <si>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</si>
  <si>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</si>
  <si>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</si>
  <si>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</si>
  <si>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</si>
  <si>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</si>
  <si>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</si>
  <si>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</si>
  <si>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</si>
  <si>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</si>
  <si>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</si>
  <si>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</si>
  <si>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</si>
  <si>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</si>
  <si>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</si>
  <si>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</si>
  <si>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</si>
  <si>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</si>
  <si>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</si>
  <si>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</si>
  <si>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</si>
  <si>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</si>
  <si>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</si>
  <si>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</si>
  <si>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</si>
  <si>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</si>
  <si>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</si>
  <si>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</si>
  <si>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</si>
  <si>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</si>
  <si>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</si>
  <si>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</si>
  <si>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</si>
  <si>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</si>
  <si>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</si>
  <si>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</si>
  <si>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</si>
  <si>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</si>
  <si>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</si>
  <si>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</si>
  <si>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</si>
  <si>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</si>
  <si>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</si>
  <si>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</si>
  <si>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</si>
  <si>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</si>
  <si>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</si>
  <si>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</si>
  <si>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</si>
  <si>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</si>
  <si>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</si>
  <si>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</si>
  <si>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</si>
  <si>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</si>
  <si>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</si>
  <si>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</si>
  <si>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</si>
  <si>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</si>
  <si>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</si>
  <si>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</si>
  <si>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</si>
  <si>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</si>
  <si>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</si>
  <si>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</si>
  <si>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</si>
  <si>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</si>
  <si>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</si>
  <si>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</si>
  <si>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</si>
  <si>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</si>
  <si>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</si>
  <si>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</si>
  <si>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</si>
  <si>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</si>
  <si>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</si>
  <si>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</si>
  <si>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</si>
  <si>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</si>
  <si>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</si>
  <si>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</si>
  <si>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</si>
  <si>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</si>
  <si>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</si>
  <si>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</si>
  <si>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</si>
  <si>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</si>
  <si>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</si>
  <si>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</si>
  <si>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</si>
  <si>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</si>
  <si>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</si>
  <si>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</si>
  <si>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</si>
  <si>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</si>
  <si>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</si>
  <si>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</si>
  <si>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</si>
  <si>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</si>
  <si>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</si>
  <si>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</si>
  <si>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</si>
  <si>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</si>
  <si>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</si>
  <si>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</si>
  <si>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</si>
  <si>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</si>
  <si>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</si>
  <si>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</si>
  <si>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</si>
  <si>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</si>
  <si>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</si>
  <si>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</si>
  <si>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</si>
  <si>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</si>
  <si>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</si>
  <si>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</si>
  <si>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</si>
  <si>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</si>
  <si>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</si>
  <si>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</si>
  <si>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</si>
  <si>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</si>
  <si>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</si>
  <si>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</si>
  <si>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</si>
  <si>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</si>
  <si>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</si>
  <si>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</si>
  <si>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</si>
  <si>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</si>
  <si>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</si>
  <si>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</si>
  <si>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</si>
  <si>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</si>
  <si>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</si>
  <si>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</si>
  <si>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</si>
  <si>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</si>
  <si>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</si>
  <si>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</si>
  <si>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</si>
  <si>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</si>
  <si>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</si>
  <si>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</si>
  <si>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</si>
  <si>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</si>
  <si>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</si>
  <si>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</si>
  <si>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</si>
  <si>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</si>
  <si>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</si>
  <si>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</si>
  <si>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</si>
  <si>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</si>
  <si>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</si>
  <si>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</si>
  <si>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</si>
  <si>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</si>
  <si>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</si>
  <si>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</si>
  <si>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</si>
  <si>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</si>
  <si>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</si>
  <si>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</si>
  <si>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</si>
  <si>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</si>
  <si>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</si>
  <si>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</si>
  <si>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</si>
  <si>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</si>
  <si>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</si>
  <si>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</si>
  <si>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</si>
  <si>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</si>
  <si>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</si>
  <si>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</si>
  <si>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</si>
  <si>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</si>
  <si>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</si>
  <si>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</si>
  <si>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</si>
  <si>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</si>
  <si>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</si>
  <si>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</si>
  <si>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</si>
  <si>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</si>
  <si>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</si>
  <si>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</si>
  <si>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</si>
  <si>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</si>
  <si>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</si>
  <si>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</si>
  <si>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</si>
  <si>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</si>
  <si>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</si>
  <si>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</si>
  <si>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</si>
  <si>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</si>
  <si>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</si>
  <si>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</si>
  <si>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</si>
  <si>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</si>
  <si>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</si>
  <si>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</si>
  <si>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</si>
  <si>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</si>
  <si>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</si>
  <si>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</si>
  <si>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</si>
  <si>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</si>
  <si>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</si>
  <si>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</si>
  <si>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</si>
  <si>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</si>
  <si>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</si>
  <si>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</si>
  <si>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</si>
  <si>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</si>
  <si>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</si>
  <si>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</si>
  <si>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</si>
  <si>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</si>
  <si>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</si>
  <si>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</si>
  <si>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</si>
  <si>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</si>
  <si>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</si>
  <si>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</si>
  <si>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</si>
  <si>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</si>
  <si>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</si>
  <si>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</si>
  <si>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</si>
  <si>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</si>
  <si>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</si>
  <si>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</si>
  <si>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</si>
  <si>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</si>
  <si>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</si>
  <si>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</si>
  <si>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</si>
  <si>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</si>
  <si>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</si>
  <si>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</si>
  <si>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</si>
  <si>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</si>
  <si>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</si>
  <si>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</si>
  <si>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</si>
  <si>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</si>
  <si>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</si>
  <si>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</si>
  <si>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</si>
  <si>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</si>
  <si>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</si>
  <si>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</si>
  <si>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</si>
  <si>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</si>
  <si>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</si>
  <si>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</si>
  <si>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</si>
  <si>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</si>
  <si>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</si>
  <si>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</si>
  <si>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</si>
  <si>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</si>
  <si>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</si>
  <si>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</si>
  <si>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</si>
  <si>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</si>
  <si>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</si>
  <si>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</si>
  <si>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</si>
  <si>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</si>
  <si>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</si>
  <si>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</si>
  <si>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</si>
  <si>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</si>
  <si>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</si>
  <si>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</si>
  <si>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</si>
  <si>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</si>
  <si>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</si>
  <si>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</si>
  <si>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</si>
  <si>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</si>
  <si>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</si>
  <si>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</si>
  <si>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</si>
  <si>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</si>
  <si>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</si>
  <si>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</si>
  <si>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</si>
  <si>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</si>
  <si>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</si>
  <si>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</si>
  <si>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</si>
  <si>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</si>
  <si>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</si>
  <si>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</si>
  <si>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</si>
  <si>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</si>
  <si>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</si>
  <si>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</si>
  <si>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</si>
  <si>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</si>
  <si>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</si>
  <si>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</si>
  <si>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</si>
  <si>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</si>
  <si>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</si>
  <si>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</si>
  <si>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</si>
  <si>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</si>
  <si>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</si>
  <si>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</si>
  <si>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</si>
  <si>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</si>
  <si>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</si>
  <si>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</si>
  <si>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</si>
  <si>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</si>
  <si>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</si>
  <si>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</si>
  <si>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</si>
  <si>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</si>
  <si>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</si>
  <si>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</si>
  <si>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</si>
  <si>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</si>
  <si>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</si>
  <si>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</si>
  <si>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</si>
  <si>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</si>
  <si>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</si>
  <si>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</si>
  <si>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</si>
  <si>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</si>
  <si>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</si>
  <si>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</si>
  <si>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</si>
  <si>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</si>
  <si>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</si>
  <si>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</si>
  <si>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</si>
  <si>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</si>
  <si>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</si>
  <si>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</si>
  <si>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</si>
  <si>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</si>
  <si>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</si>
  <si>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</si>
  <si>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</si>
  <si>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</si>
  <si>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</si>
  <si>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</si>
  <si>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</si>
  <si>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</si>
  <si>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</si>
  <si>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</si>
  <si>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</si>
  <si>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</si>
  <si>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</si>
  <si>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</si>
  <si>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</si>
  <si>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</si>
  <si>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</si>
  <si>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</si>
  <si>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</si>
  <si>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</si>
  <si>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</si>
  <si>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</si>
  <si>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</si>
  <si>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</si>
  <si>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</si>
  <si>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</si>
  <si>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</si>
  <si>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</si>
  <si>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</si>
  <si>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</si>
  <si>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</si>
  <si>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</si>
  <si>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</si>
  <si>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</si>
  <si>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</si>
  <si>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</si>
  <si>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</si>
  <si>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</si>
  <si>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</si>
  <si>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</si>
  <si>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</si>
  <si>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</si>
  <si>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</si>
  <si>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</si>
  <si>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</si>
  <si>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</si>
  <si>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</si>
  <si>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</si>
  <si>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</si>
  <si>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</si>
  <si>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</si>
  <si>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</si>
  <si>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</si>
  <si>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</si>
  <si>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</si>
  <si>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</si>
  <si>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</si>
  <si>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</si>
  <si>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</si>
  <si>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</si>
  <si>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</si>
  <si>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</si>
  <si>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</si>
  <si>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</si>
  <si>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</si>
  <si>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</si>
  <si>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</si>
  <si>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</si>
  <si>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</si>
  <si>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</si>
  <si>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</si>
  <si>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</si>
  <si>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</si>
  <si>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</si>
  <si>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</si>
  <si>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</si>
  <si>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</si>
  <si>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</si>
  <si>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</si>
  <si>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</si>
  <si>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</si>
  <si>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</si>
  <si>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</si>
  <si>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</si>
  <si>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</si>
  <si>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</si>
  <si>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</si>
  <si>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</si>
  <si>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</si>
  <si>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</si>
  <si>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</si>
  <si>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</si>
  <si>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</si>
  <si>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</si>
  <si>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</si>
  <si>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</si>
  <si>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</si>
  <si>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</si>
  <si>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</si>
  <si>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</si>
  <si>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</si>
  <si>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</si>
  <si>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</si>
  <si>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</si>
  <si>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</si>
  <si>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</si>
  <si>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</si>
  <si>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</si>
  <si>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</si>
  <si>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</si>
  <si>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</si>
  <si>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</si>
  <si>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</si>
  <si>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</si>
  <si>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</si>
  <si>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</si>
  <si>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</si>
  <si>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</si>
  <si>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</si>
  <si>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</si>
  <si>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</si>
  <si>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</si>
  <si>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</si>
  <si>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</si>
  <si>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</si>
  <si>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</si>
  <si>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</si>
  <si>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</si>
  <si>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</si>
  <si>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</si>
  <si>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</si>
  <si>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</si>
  <si>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</si>
  <si>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</si>
  <si>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</si>
  <si>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</si>
  <si>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</si>
  <si>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</si>
  <si>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</si>
  <si>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</si>
  <si>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</si>
  <si>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</si>
  <si>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</si>
  <si>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</si>
  <si>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</si>
  <si>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</si>
  <si>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</si>
  <si>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</si>
  <si>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</si>
  <si>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</si>
  <si>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</si>
  <si>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</si>
  <si>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</si>
  <si>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</si>
  <si>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</si>
  <si>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</si>
  <si>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</si>
  <si>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</si>
  <si>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</si>
  <si>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</si>
  <si>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</si>
  <si>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</si>
  <si>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</si>
  <si>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</si>
  <si>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</si>
  <si>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</si>
  <si>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</si>
  <si>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</si>
  <si>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</si>
  <si>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</si>
  <si>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</si>
  <si>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</si>
  <si>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</si>
  <si>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</si>
  <si>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</si>
  <si>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</si>
  <si>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</si>
  <si>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</si>
  <si>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</si>
  <si>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</si>
  <si>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</si>
  <si>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</si>
  <si>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</si>
  <si>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</si>
  <si>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</si>
  <si>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</si>
  <si>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</si>
  <si>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</si>
  <si>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</si>
  <si>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</si>
  <si>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</si>
  <si>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</si>
  <si>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</si>
  <si>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</si>
  <si>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</si>
  <si>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</si>
  <si>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</si>
  <si>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</si>
  <si>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</si>
  <si>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</si>
  <si>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</si>
  <si>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</si>
  <si>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</si>
  <si>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</si>
  <si>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</si>
  <si>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</si>
  <si>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</si>
  <si>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</si>
  <si>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</si>
  <si>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</si>
  <si>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</si>
  <si>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</si>
  <si>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</si>
  <si>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</si>
  <si>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</si>
  <si>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</si>
  <si>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</si>
  <si>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</si>
  <si>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</si>
  <si>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</si>
  <si>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</si>
  <si>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</si>
  <si>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</si>
  <si>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</si>
  <si>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</si>
  <si>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</si>
  <si>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</si>
  <si>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</si>
  <si>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</si>
  <si>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</si>
  <si>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</si>
  <si>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</si>
  <si>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</si>
  <si>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</si>
  <si>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</si>
  <si>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</si>
  <si>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</si>
  <si>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</si>
  <si>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</si>
  <si>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</si>
  <si>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</si>
  <si>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</si>
  <si>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</si>
  <si>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</si>
  <si>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</si>
  <si>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</si>
  <si>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</si>
  <si>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</si>
  <si>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</si>
  <si>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</si>
  <si>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</si>
  <si>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</si>
  <si>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</si>
  <si>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</si>
  <si>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</si>
  <si>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</si>
  <si>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</si>
  <si>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</si>
  <si>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</si>
  <si>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</si>
  <si>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</si>
  <si>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</si>
  <si>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</si>
  <si>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</si>
  <si>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</si>
  <si>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</si>
  <si>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</si>
  <si>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</si>
  <si>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</si>
  <si>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</si>
  <si>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</si>
  <si>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</si>
  <si>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</si>
  <si>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</si>
  <si>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</si>
  <si>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</si>
  <si>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</si>
  <si>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</si>
  <si>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</si>
  <si>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</si>
  <si>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</si>
  <si>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</si>
  <si>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</si>
  <si>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</si>
  <si>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</si>
  <si>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</si>
  <si>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</si>
  <si>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</si>
  <si>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</si>
  <si>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</si>
  <si>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</si>
  <si>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</si>
  <si>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</si>
  <si>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</si>
  <si>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</si>
  <si>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</si>
  <si>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</si>
  <si>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</si>
  <si>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</si>
  <si>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</si>
  <si>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</si>
  <si>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</si>
  <si>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</si>
  <si>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</si>
  <si>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</si>
  <si>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</si>
  <si>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</si>
  <si>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</si>
  <si>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</si>
  <si>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</si>
  <si>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</si>
  <si>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</si>
  <si>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</si>
  <si>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</si>
  <si>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</si>
  <si>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</si>
  <si>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</si>
  <si>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</si>
  <si>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</si>
  <si>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</si>
  <si>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</si>
  <si>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</si>
  <si>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</si>
  <si>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</si>
  <si>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</si>
  <si>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</si>
  <si>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</si>
  <si>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</si>
  <si>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</si>
  <si>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</si>
  <si>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</si>
  <si>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</si>
  <si>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</si>
  <si>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</si>
  <si>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</si>
  <si>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</si>
  <si>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</si>
  <si>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</si>
  <si>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</si>
  <si>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</si>
  <si>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</si>
  <si>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</si>
  <si>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</si>
  <si>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</si>
  <si>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</si>
  <si>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</si>
  <si>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</si>
  <si>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</si>
  <si>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</si>
  <si>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</si>
  <si>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</si>
  <si>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</si>
  <si>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</si>
  <si>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</si>
  <si>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</si>
  <si>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</si>
  <si>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</si>
  <si>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</si>
  <si>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</si>
  <si>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</si>
  <si>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</si>
  <si>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</si>
  <si>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</si>
  <si>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</si>
  <si>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</si>
  <si>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</si>
  <si>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</si>
  <si>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</si>
  <si>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</si>
  <si>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</si>
  <si>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</si>
  <si>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</si>
  <si>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</si>
  <si>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</si>
  <si>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</si>
  <si>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</si>
  <si>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</si>
  <si>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</si>
  <si>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</si>
  <si>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</si>
  <si>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</si>
  <si>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</si>
  <si>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</si>
  <si>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</si>
  <si>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</si>
  <si>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</si>
  <si>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</si>
  <si>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</si>
  <si>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</si>
  <si>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</si>
  <si>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</si>
  <si>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</si>
  <si>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</si>
  <si>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</si>
  <si>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</si>
  <si>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</si>
  <si>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</si>
  <si>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</si>
  <si>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</si>
  <si>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</si>
  <si>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</si>
  <si>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</si>
  <si>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</si>
  <si>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</si>
  <si>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</si>
  <si>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</si>
  <si>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</si>
  <si>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</si>
  <si>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</si>
  <si>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</si>
  <si>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</si>
  <si>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</si>
  <si>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</si>
  <si>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</si>
  <si>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</si>
  <si>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</si>
  <si>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</si>
  <si>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</si>
  <si>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</si>
  <si>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</si>
  <si>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</si>
  <si>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</si>
  <si>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</si>
  <si>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</si>
  <si>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</si>
  <si>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</si>
  <si>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</si>
  <si>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</si>
  <si>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</si>
  <si>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</si>
  <si>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</si>
  <si>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</si>
  <si>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</si>
  <si>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</si>
  <si>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</si>
  <si>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</si>
  <si>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</si>
  <si>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</si>
  <si>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</si>
  <si>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</si>
  <si>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</si>
  <si>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</si>
  <si>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</si>
  <si>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</si>
  <si>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</si>
  <si>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</si>
  <si>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</si>
  <si>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</si>
  <si>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</si>
  <si>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</si>
  <si>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</si>
  <si>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</si>
  <si>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</si>
  <si>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</si>
  <si>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</si>
  <si>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</si>
  <si>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</si>
  <si>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</si>
  <si>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</si>
  <si>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</si>
  <si>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</si>
  <si>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</si>
  <si>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</si>
  <si>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</si>
  <si>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</si>
  <si>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</si>
  <si>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</si>
  <si>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</si>
  <si>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</si>
  <si>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</si>
  <si>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</si>
  <si>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</si>
  <si>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</si>
  <si>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</si>
  <si>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</si>
  <si>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</si>
  <si>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</si>
  <si>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</si>
  <si>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</si>
  <si>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</si>
  <si>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</si>
  <si>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</si>
  <si>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</si>
  <si>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</si>
  <si>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</si>
  <si>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</si>
  <si>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</si>
  <si>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</si>
  <si>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</si>
  <si>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</si>
  <si>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</si>
  <si>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</si>
  <si>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</si>
  <si>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</si>
  <si>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</si>
  <si>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</si>
  <si>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</si>
  <si>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</si>
  <si>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</si>
  <si>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</si>
  <si>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</si>
  <si>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</si>
  <si>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</si>
  <si>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</si>
  <si>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</si>
  <si>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</si>
  <si>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</si>
  <si>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</si>
  <si>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</si>
  <si>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</si>
  <si>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</si>
  <si>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</si>
  <si>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</si>
  <si>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</si>
  <si>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</si>
  <si>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</si>
  <si>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</si>
  <si>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</si>
  <si>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</si>
  <si>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</si>
  <si>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</si>
  <si>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</si>
  <si>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</si>
  <si>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</si>
  <si>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</si>
  <si>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</si>
  <si>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</si>
  <si>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</si>
  <si>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</si>
  <si>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</si>
  <si>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</si>
  <si>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</si>
  <si>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</si>
  <si>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</si>
  <si>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</si>
  <si>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</si>
  <si>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</si>
  <si>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</si>
  <si>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</si>
  <si>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</si>
  <si>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</si>
  <si>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</si>
  <si>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</si>
  <si>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</si>
  <si>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</si>
  <si>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</si>
  <si>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</si>
  <si>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</si>
  <si>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</si>
  <si>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</si>
  <si>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</si>
  <si>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</si>
  <si>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</si>
  <si>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</si>
  <si>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</si>
  <si>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</si>
  <si>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</si>
  <si>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</si>
  <si>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</si>
  <si>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</si>
  <si>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</si>
  <si>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</si>
  <si>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</si>
  <si>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</si>
  <si>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</si>
  <si>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</si>
  <si>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</si>
  <si>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</si>
  <si>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</si>
  <si>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</si>
  <si>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</si>
  <si>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</si>
  <si>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</si>
  <si>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</si>
  <si>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</si>
  <si>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</si>
  <si>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</si>
  <si>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</si>
  <si>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</si>
  <si>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</si>
  <si>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</si>
  <si>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</si>
  <si>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</si>
  <si>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</si>
  <si>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</si>
  <si>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</si>
  <si>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</si>
  <si>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</si>
  <si>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</si>
  <si>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</si>
  <si>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</si>
  <si>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</si>
  <si>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</si>
  <si>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</si>
  <si>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</si>
  <si>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</si>
  <si>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</si>
  <si>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</si>
  <si>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</si>
  <si>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</si>
  <si>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</si>
  <si>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</si>
  <si>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</si>
  <si>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</si>
  <si>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</si>
  <si>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</si>
  <si>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</si>
  <si>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</si>
  <si>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</si>
  <si>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</si>
  <si>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</si>
  <si>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</si>
  <si>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</si>
  <si>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</si>
  <si>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</si>
  <si>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</si>
  <si>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</si>
  <si>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</si>
  <si>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</si>
  <si>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</si>
  <si>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</si>
  <si>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</si>
  <si>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</si>
  <si>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</si>
  <si>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</si>
  <si>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</si>
  <si>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</si>
  <si>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</si>
  <si>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</si>
  <si>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</si>
  <si>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</si>
  <si>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</si>
  <si>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</si>
  <si>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</si>
  <si>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</si>
  <si>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</si>
  <si>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</si>
  <si>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</si>
  <si>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</si>
  <si>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</si>
  <si>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</si>
  <si>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</si>
  <si>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</si>
  <si>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</si>
  <si>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</si>
  <si>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</si>
  <si>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</si>
  <si>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</si>
  <si>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</si>
  <si>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</si>
  <si>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</si>
  <si>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</si>
  <si>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</si>
  <si>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</si>
  <si>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</si>
  <si>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</si>
  <si>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</si>
  <si>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</si>
  <si>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</si>
  <si>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</si>
  <si>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</si>
  <si>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</si>
  <si>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</si>
  <si>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</si>
  <si>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</si>
  <si>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</si>
  <si>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</si>
  <si>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</si>
  <si>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</si>
  <si>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</si>
  <si>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</si>
  <si>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</si>
  <si>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</si>
  <si>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</si>
  <si>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</si>
  <si>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</si>
  <si>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</si>
  <si>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</si>
  <si>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</si>
  <si>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</si>
  <si>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</si>
  <si>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</si>
  <si>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</si>
  <si>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</si>
  <si>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</si>
  <si>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</si>
  <si>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</si>
  <si>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</si>
  <si>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</si>
  <si>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</si>
  <si>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</si>
  <si>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</si>
  <si>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</si>
  <si>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</si>
  <si>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</si>
  <si>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</si>
  <si>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</si>
  <si>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</si>
  <si>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</si>
  <si>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</si>
  <si>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</si>
  <si>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</si>
  <si>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</si>
  <si>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</si>
  <si>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</si>
  <si>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</si>
  <si>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</si>
  <si>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</si>
  <si>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</si>
  <si>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</si>
  <si>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</si>
  <si>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</si>
  <si>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</si>
  <si>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</si>
  <si>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</si>
  <si>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</si>
  <si>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</si>
  <si>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</si>
  <si>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</si>
  <si>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</si>
  <si>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</si>
  <si>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</si>
  <si>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</si>
  <si>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</si>
  <si>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</si>
  <si>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</si>
  <si>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</si>
  <si>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</si>
  <si>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</si>
  <si>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</si>
  <si>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</si>
  <si>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</si>
  <si>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</si>
  <si>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</si>
  <si>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</si>
  <si>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</si>
  <si>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</si>
  <si>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</si>
  <si>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</si>
  <si>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</si>
  <si>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</si>
  <si>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</si>
  <si>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</si>
  <si>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</si>
  <si>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</si>
  <si>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</si>
  <si>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</si>
  <si>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</si>
  <si>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</si>
  <si>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</si>
  <si>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</si>
  <si>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</si>
  <si>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</si>
  <si>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</si>
  <si>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</si>
  <si>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</si>
  <si>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</si>
  <si>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</si>
  <si>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</si>
  <si>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</si>
  <si>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</si>
  <si>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</si>
  <si>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</si>
  <si>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</si>
  <si>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</si>
  <si>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</si>
  <si>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</si>
  <si>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</si>
  <si>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</si>
  <si>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</si>
  <si>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</si>
  <si>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</si>
  <si>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</si>
  <si>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</si>
  <si>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</si>
  <si>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</si>
  <si>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</si>
  <si>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</si>
  <si>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</si>
  <si>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</si>
  <si>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</si>
  <si>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</si>
  <si>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</si>
  <si>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</si>
  <si>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</si>
  <si>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</si>
  <si>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</si>
  <si>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</si>
  <si>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</si>
  <si>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</si>
  <si>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</si>
  <si>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</si>
  <si>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</si>
  <si>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</si>
  <si>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</si>
  <si>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</si>
  <si>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</si>
  <si>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</si>
  <si>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</si>
  <si>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</si>
  <si>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</si>
  <si>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</si>
  <si>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</si>
  <si>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</si>
  <si>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</si>
  <si>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</si>
  <si>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</si>
  <si>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</si>
  <si>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</si>
  <si>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</si>
  <si>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</si>
  <si>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</si>
  <si>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</si>
  <si>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</si>
  <si>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</si>
  <si>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</si>
  <si>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</si>
  <si>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</si>
  <si>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</si>
  <si>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</si>
  <si>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</si>
  <si>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</si>
  <si>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</si>
  <si>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</si>
  <si>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</si>
  <si>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</si>
  <si>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</si>
  <si>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</si>
  <si>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</si>
  <si>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</si>
  <si>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</si>
  <si>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</si>
  <si>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</si>
  <si>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</si>
  <si>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</si>
  <si>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</si>
  <si>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</si>
  <si>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</si>
  <si>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</si>
  <si>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</si>
  <si>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</si>
  <si>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</si>
  <si>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</si>
  <si>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</si>
  <si>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</si>
  <si>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</si>
  <si>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</si>
  <si>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</si>
  <si>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</si>
  <si>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</si>
  <si>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</si>
  <si>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</si>
  <si>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</si>
  <si>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</si>
  <si>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</si>
  <si>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</si>
  <si>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</si>
  <si>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</si>
  <si>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</si>
  <si>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</si>
  <si>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</si>
  <si>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</si>
  <si>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</si>
  <si>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</si>
  <si>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</si>
  <si>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</si>
  <si>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</si>
  <si>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</si>
  <si>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</si>
  <si>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</si>
  <si>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</si>
  <si>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</si>
  <si>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</si>
  <si>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</si>
  <si>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</si>
  <si>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</si>
  <si>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</si>
  <si>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</si>
  <si>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</si>
  <si>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</si>
  <si>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</si>
  <si>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</si>
  <si>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</si>
  <si>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</si>
  <si>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</si>
  <si>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</si>
  <si>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</si>
  <si>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</si>
  <si>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</si>
  <si>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</si>
  <si>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</si>
  <si>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</si>
  <si>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</si>
  <si>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</si>
  <si>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</si>
  <si>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</si>
  <si>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</si>
  <si>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</si>
  <si>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</si>
  <si>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</si>
  <si>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</si>
  <si>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</si>
  <si>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</si>
  <si>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</si>
  <si>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</si>
  <si>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</si>
  <si>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</si>
  <si>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</si>
  <si>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</si>
  <si>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</si>
  <si>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</si>
  <si>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</si>
  <si>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</si>
  <si>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</si>
  <si>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</si>
  <si>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</si>
  <si>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</si>
  <si>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</si>
  <si>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</si>
  <si>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</si>
  <si>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</si>
  <si>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</si>
  <si>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</si>
  <si>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</si>
  <si>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</si>
  <si>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</si>
  <si>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</si>
  <si>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</si>
  <si>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</si>
  <si>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</si>
  <si>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</si>
  <si>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</si>
  <si>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</si>
  <si>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</si>
  <si>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</si>
  <si>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</si>
  <si>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</si>
  <si>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</si>
  <si>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</si>
  <si>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</si>
  <si>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</si>
  <si>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</si>
  <si>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</si>
  <si>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</si>
  <si>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</si>
  <si>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</si>
  <si>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</si>
  <si>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</si>
  <si>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</si>
  <si>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</si>
  <si>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</si>
  <si>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</si>
  <si>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</si>
  <si>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</si>
  <si>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</si>
  <si>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</si>
  <si>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</si>
  <si>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</si>
  <si>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</si>
  <si>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</si>
  <si>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</si>
  <si>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</si>
  <si>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</si>
  <si>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</si>
  <si>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</si>
  <si>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</si>
  <si>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</si>
  <si>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</si>
  <si>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</si>
  <si>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</si>
  <si>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</si>
  <si>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</si>
  <si>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</si>
  <si>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</si>
  <si>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</si>
  <si>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</si>
  <si>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</si>
  <si>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</si>
  <si>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</si>
  <si>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</si>
  <si>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</si>
  <si>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</si>
  <si>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</si>
  <si>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</si>
  <si>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</si>
  <si>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</si>
  <si>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</si>
  <si>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</si>
  <si>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</si>
  <si>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</si>
  <si>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</si>
  <si>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</si>
  <si>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</si>
  <si>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</si>
  <si>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</si>
  <si>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</si>
  <si>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</si>
  <si>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</si>
  <si>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</si>
  <si>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</si>
  <si>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</si>
  <si>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</si>
  <si>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</si>
  <si>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</si>
  <si>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</si>
  <si>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</si>
  <si>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</si>
  <si>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</si>
  <si>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</si>
  <si>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</si>
  <si>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</si>
  <si>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</si>
  <si>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</si>
  <si>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</si>
  <si>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</si>
  <si>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</si>
  <si>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</si>
  <si>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</si>
  <si>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</si>
  <si>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</si>
  <si>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</si>
  <si>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</si>
  <si>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</si>
  <si>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</si>
  <si>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</si>
  <si>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</si>
  <si>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</si>
  <si>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</si>
  <si>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</si>
  <si>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</si>
  <si>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</si>
  <si>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</si>
  <si>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</si>
  <si>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</si>
  <si>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</si>
  <si>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</si>
  <si>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</si>
  <si>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</si>
  <si>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</si>
  <si>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</si>
  <si>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</si>
  <si>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</si>
  <si>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</si>
  <si>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</si>
  <si>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</si>
  <si>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</si>
  <si>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</si>
  <si>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</si>
  <si>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</si>
  <si>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</si>
  <si>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</si>
  <si>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</si>
  <si>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</si>
  <si>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</si>
  <si>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</si>
  <si>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</si>
  <si>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</si>
  <si>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</si>
  <si>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</si>
  <si>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</si>
  <si>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</si>
  <si>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</si>
  <si>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</si>
  <si>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</si>
  <si>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</si>
  <si>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</si>
  <si>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</si>
  <si>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</si>
  <si>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</si>
  <si>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</si>
  <si>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</si>
  <si>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</si>
  <si>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</si>
  <si>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</si>
  <si>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</si>
  <si>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</si>
  <si>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</si>
  <si>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</si>
  <si>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</si>
  <si>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</si>
  <si>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</si>
  <si>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</si>
  <si>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</si>
  <si>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</si>
  <si>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</si>
  <si>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</si>
  <si>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</si>
  <si>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</si>
  <si>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</si>
  <si>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</si>
  <si>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</si>
  <si>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</si>
  <si>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</si>
  <si>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</si>
  <si>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</si>
  <si>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</si>
  <si>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</si>
  <si>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</si>
  <si>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</si>
  <si>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</si>
  <si>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</si>
  <si>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</si>
  <si>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</si>
  <si>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</si>
  <si>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</si>
  <si>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</si>
  <si>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</si>
  <si>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</si>
  <si>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</si>
  <si>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</si>
  <si>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</si>
  <si>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</si>
  <si>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</si>
  <si>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</si>
  <si>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</si>
  <si>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</si>
  <si>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</si>
  <si>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</si>
  <si>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</si>
  <si>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</si>
  <si>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</si>
  <si>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</si>
  <si>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</si>
  <si>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</si>
  <si>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</si>
  <si>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</si>
  <si>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</si>
  <si>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</si>
  <si>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</si>
  <si>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</si>
  <si>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</si>
  <si>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</si>
  <si>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</si>
  <si>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</si>
  <si>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</si>
  <si>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</si>
  <si>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</si>
  <si>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</si>
  <si>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</si>
  <si>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</si>
  <si>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</si>
  <si>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</si>
  <si>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</si>
  <si>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</si>
  <si>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</si>
  <si>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</si>
  <si>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</si>
  <si>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</si>
  <si>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</si>
  <si>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</si>
  <si>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</si>
  <si>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</si>
  <si>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</si>
  <si>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</si>
  <si>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</si>
  <si>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</si>
  <si>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</si>
  <si>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</si>
  <si>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</si>
  <si>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</si>
  <si>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</si>
  <si>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</si>
  <si>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</si>
  <si>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</si>
  <si>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</si>
  <si>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</si>
  <si>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</si>
  <si>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</si>
  <si>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</si>
  <si>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</si>
  <si>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</si>
  <si>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</si>
  <si>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</si>
  <si>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</si>
  <si>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</si>
  <si>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</si>
  <si>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</si>
  <si>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</si>
  <si>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</si>
  <si>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</si>
  <si>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</si>
  <si>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</si>
  <si>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</si>
  <si>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</si>
  <si>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</si>
  <si>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</si>
  <si>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</si>
  <si>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</si>
  <si>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</si>
  <si>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</si>
  <si>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</si>
  <si>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</si>
  <si>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</si>
  <si>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</si>
  <si>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</si>
  <si>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</si>
  <si>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</si>
  <si>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</si>
  <si>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</si>
  <si>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</si>
  <si>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</si>
  <si>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</si>
  <si>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</si>
  <si>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</si>
  <si>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</si>
  <si>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</si>
  <si>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</si>
  <si>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</si>
  <si>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</si>
  <si>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</si>
  <si>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</si>
  <si>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</si>
  <si>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</si>
  <si>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</si>
  <si>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</si>
  <si>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</si>
  <si>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</si>
  <si>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</si>
  <si>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</si>
  <si>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</si>
  <si>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</si>
  <si>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</si>
  <si>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</si>
  <si>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</si>
  <si>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</si>
  <si>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</si>
  <si>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</si>
  <si>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</si>
  <si>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</si>
  <si>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</si>
  <si>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</si>
  <si>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</si>
  <si>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</si>
  <si>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</si>
  <si>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</si>
  <si>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</si>
  <si>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</si>
  <si>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</si>
  <si>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</si>
  <si>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</si>
  <si>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</si>
  <si>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</si>
  <si>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</si>
  <si>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</si>
  <si>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</si>
  <si>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</si>
  <si>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</si>
  <si>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</si>
  <si>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</si>
  <si>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</si>
  <si>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</si>
  <si>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</si>
  <si>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</si>
  <si>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</si>
  <si>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</si>
  <si>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</si>
  <si>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</si>
  <si>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</si>
  <si>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</si>
  <si>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</si>
  <si>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</si>
  <si>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</si>
  <si>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</si>
  <si>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</si>
  <si>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</si>
  <si>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</si>
  <si>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</si>
  <si>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</si>
  <si>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</si>
  <si>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</si>
  <si>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</si>
  <si>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</si>
  <si>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</si>
  <si>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</si>
  <si>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</si>
  <si>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</si>
  <si>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</si>
  <si>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</si>
  <si>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</si>
  <si>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</si>
  <si>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</si>
  <si>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</si>
  <si>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</si>
  <si>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</si>
  <si>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</si>
  <si>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</si>
  <si>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</si>
  <si>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</si>
  <si>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</si>
  <si>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</si>
  <si>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</si>
  <si>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</si>
  <si>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</si>
  <si>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</si>
  <si>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</si>
  <si>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</si>
  <si>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</si>
  <si>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</si>
  <si>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</si>
  <si>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</si>
  <si>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</si>
  <si>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</si>
  <si>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</si>
  <si>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</si>
  <si>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</si>
  <si>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</si>
  <si>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</si>
  <si>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</si>
  <si>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</si>
  <si>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</si>
  <si>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</si>
  <si>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</si>
  <si>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</si>
  <si>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</si>
  <si>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</si>
  <si>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</si>
  <si>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</si>
  <si>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</si>
  <si>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</si>
  <si>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</si>
  <si>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</si>
  <si>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</si>
  <si>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</si>
  <si>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</si>
  <si>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</si>
  <si>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</si>
  <si>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</si>
  <si>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</si>
  <si>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</si>
  <si>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</si>
  <si>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</si>
  <si>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</si>
  <si>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</si>
  <si>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</si>
  <si>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</si>
  <si>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</si>
  <si>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</si>
  <si>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</si>
  <si>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</si>
  <si>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</si>
  <si>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</si>
  <si>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</si>
  <si>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</si>
  <si>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</si>
  <si>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</si>
  <si>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</si>
  <si>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</si>
  <si>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</si>
  <si>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</si>
  <si>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</si>
  <si>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</si>
  <si>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</si>
  <si>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</si>
  <si>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</si>
  <si>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</si>
  <si>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</si>
  <si>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</si>
  <si>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</si>
  <si>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</si>
  <si>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</si>
  <si>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</si>
  <si>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</si>
  <si>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</si>
  <si>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</si>
  <si>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</si>
  <si>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</si>
  <si>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</si>
  <si>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</si>
  <si>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</si>
  <si>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</si>
  <si>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</si>
  <si>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</si>
  <si>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</si>
  <si>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</si>
  <si>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</si>
  <si>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</si>
  <si>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</si>
  <si>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</si>
  <si>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</si>
  <si>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</si>
  <si>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</si>
  <si>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</si>
  <si>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</si>
  <si>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</si>
  <si>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</si>
  <si>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</si>
  <si>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</si>
  <si>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</si>
  <si>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</si>
  <si>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</si>
  <si>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</si>
  <si>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</si>
  <si>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</si>
  <si>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</si>
  <si>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</si>
  <si>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</si>
  <si>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</si>
  <si>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</si>
  <si>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</si>
  <si>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</si>
  <si>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</si>
  <si>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</si>
  <si>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</si>
  <si>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</si>
  <si>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</si>
  <si>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</si>
  <si>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</si>
  <si>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</si>
  <si>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</si>
  <si>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</si>
  <si>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</si>
  <si>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</si>
  <si>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</si>
  <si>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</si>
  <si>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</si>
  <si>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</si>
  <si>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</si>
  <si>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</si>
  <si>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</si>
  <si>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</si>
  <si>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</si>
  <si>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</si>
  <si>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</si>
  <si>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</si>
  <si>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</si>
  <si>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</si>
  <si>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</si>
  <si>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</si>
  <si>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</si>
  <si>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</si>
  <si>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</si>
  <si>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</si>
  <si>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</si>
  <si>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</si>
  <si>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</si>
  <si>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</si>
  <si>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</si>
  <si>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</si>
  <si>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</si>
  <si>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</si>
  <si>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</si>
  <si>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</si>
  <si>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</si>
  <si>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</si>
  <si>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</si>
  <si>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</si>
  <si>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</si>
  <si>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</si>
  <si>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</si>
  <si>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</si>
  <si>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</si>
  <si>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</si>
  <si>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</si>
  <si>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</si>
  <si>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</si>
  <si>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</si>
  <si>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</si>
  <si>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</si>
  <si>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</si>
  <si>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</si>
  <si>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</si>
  <si>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</si>
  <si>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</si>
  <si>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</si>
  <si>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</si>
  <si>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</si>
  <si>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</si>
  <si>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</si>
  <si>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</si>
  <si>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</si>
  <si>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</si>
  <si>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</si>
  <si>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</si>
  <si>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</si>
  <si>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</si>
  <si>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</si>
  <si>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</si>
  <si>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</si>
  <si>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</si>
  <si>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</si>
  <si>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</si>
  <si>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</si>
  <si>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</si>
  <si>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</si>
  <si>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</si>
  <si>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</si>
  <si>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</si>
  <si>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</si>
  <si>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</si>
  <si>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</si>
  <si>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</si>
  <si>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</si>
  <si>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</si>
  <si>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</si>
  <si>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</si>
  <si>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</si>
  <si>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</si>
  <si>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</si>
  <si>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</si>
  <si>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</si>
  <si>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</si>
  <si>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</si>
  <si>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</si>
  <si>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</si>
  <si>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</si>
  <si>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</si>
  <si>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</si>
  <si>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</si>
  <si>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</si>
  <si>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</si>
  <si>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</si>
  <si>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</si>
  <si>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</si>
  <si>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</si>
  <si>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</si>
  <si>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</si>
  <si>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</si>
  <si>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</si>
  <si>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</si>
  <si>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</si>
  <si>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</si>
  <si>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</si>
  <si>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</si>
  <si>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</si>
  <si>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</si>
  <si>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</si>
  <si>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</si>
  <si>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</si>
  <si>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</si>
  <si>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</si>
  <si>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</si>
  <si>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</si>
  <si>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</si>
  <si>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</si>
  <si>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</si>
  <si>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</si>
  <si>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</si>
  <si>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</si>
  <si>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</si>
  <si>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</si>
  <si>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</si>
  <si>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</si>
  <si>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</si>
  <si>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</si>
  <si>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</si>
  <si>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</si>
  <si>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</si>
  <si>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</si>
  <si>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</si>
  <si>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</si>
  <si>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</si>
  <si>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</si>
  <si>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</si>
  <si>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</si>
  <si>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</si>
  <si>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</si>
  <si>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</si>
  <si>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</si>
  <si>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</si>
  <si>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</si>
  <si>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</si>
  <si>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</si>
  <si>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</si>
  <si>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</si>
  <si>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</si>
  <si>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</si>
  <si>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</si>
  <si>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</si>
  <si>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</si>
  <si>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</si>
  <si>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</si>
  <si>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</si>
  <si>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</si>
  <si>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</si>
  <si>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</si>
  <si>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</si>
  <si>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</si>
  <si>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</si>
  <si>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</si>
  <si>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</si>
  <si>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</si>
  <si>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</si>
  <si>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</si>
  <si>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</si>
  <si>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</si>
  <si>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</si>
  <si>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</si>
  <si>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</si>
  <si>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</si>
  <si>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</si>
  <si>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</si>
  <si>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</si>
  <si>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</si>
  <si>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</si>
  <si>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</si>
  <si>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</si>
  <si>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</si>
  <si>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</si>
  <si>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</si>
  <si>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</si>
  <si>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</si>
  <si>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</si>
  <si>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</si>
  <si>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</si>
  <si>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</si>
  <si>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</si>
  <si>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</si>
  <si>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</si>
  <si>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</si>
  <si>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</si>
  <si>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</si>
  <si>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</si>
  <si>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</si>
  <si>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</si>
  <si>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</si>
  <si>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</si>
  <si>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</si>
  <si>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</si>
  <si>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</si>
  <si>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</si>
  <si>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</si>
  <si>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</si>
  <si>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</si>
  <si>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</si>
  <si>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</si>
  <si>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</si>
  <si>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</si>
  <si>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</si>
  <si>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</si>
  <si>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</si>
  <si>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</si>
  <si>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</si>
  <si>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</si>
  <si>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</si>
  <si>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</si>
  <si>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</si>
  <si>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</si>
  <si>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</si>
  <si>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</si>
  <si>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</si>
  <si>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</si>
  <si>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</si>
  <si>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</si>
  <si>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</si>
  <si>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</si>
  <si>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</si>
  <si>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</si>
  <si>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</si>
  <si>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</si>
  <si>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</si>
  <si>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</si>
  <si>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</si>
  <si>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</si>
  <si>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</si>
  <si>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</si>
  <si>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</si>
  <si>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</si>
  <si>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</si>
  <si>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</si>
  <si>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</si>
  <si>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</si>
  <si>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</si>
  <si>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</si>
  <si>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</si>
  <si>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</si>
  <si>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</si>
  <si>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</si>
  <si>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</si>
  <si>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</si>
  <si>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</si>
  <si>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</si>
  <si>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</si>
  <si>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</si>
  <si>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</si>
  <si>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</si>
  <si>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</si>
  <si>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</si>
  <si>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</si>
  <si>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</si>
  <si>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</si>
  <si>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</si>
  <si>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</si>
  <si>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</si>
  <si>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</si>
  <si>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</si>
  <si>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</si>
  <si>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</si>
  <si>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</si>
  <si>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</si>
  <si>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</si>
  <si>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</si>
  <si>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</si>
  <si>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</si>
  <si>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</si>
  <si>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</si>
  <si>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</si>
  <si>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</si>
  <si>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</si>
  <si>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</si>
  <si>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</si>
  <si>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</si>
  <si>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</si>
  <si>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</si>
  <si>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</si>
  <si>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</si>
  <si>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</si>
  <si>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</si>
  <si>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</si>
  <si>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</si>
  <si>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</si>
  <si>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</si>
  <si>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</si>
  <si>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</si>
  <si>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</si>
  <si>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</si>
  <si>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</si>
  <si>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</si>
  <si>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</si>
  <si>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</si>
  <si>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</si>
  <si>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</si>
  <si>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</si>
  <si>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</si>
  <si>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</si>
  <si>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</si>
  <si>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</si>
  <si>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</si>
  <si>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</si>
  <si>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</si>
  <si>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</si>
  <si>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</si>
  <si>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</si>
  <si>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</si>
  <si>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</si>
  <si>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</si>
  <si>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</si>
  <si>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</si>
  <si>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</si>
  <si>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</si>
  <si>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</si>
  <si>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</si>
  <si>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</si>
  <si>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</si>
  <si>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</si>
  <si>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</si>
  <si>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</si>
  <si>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</si>
  <si>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</si>
  <si>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</si>
  <si>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</si>
  <si>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</si>
  <si>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</si>
  <si>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</si>
  <si>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</si>
  <si>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</si>
  <si>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</si>
  <si>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</si>
  <si>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</si>
  <si>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</si>
  <si>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</si>
  <si>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</si>
  <si>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</si>
  <si>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</si>
  <si>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</si>
  <si>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</si>
  <si>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</si>
  <si>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</si>
  <si>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</si>
  <si>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</si>
  <si>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</si>
  <si>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</si>
  <si>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</si>
  <si>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</si>
  <si>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</si>
  <si>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</si>
  <si>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</si>
  <si>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</si>
  <si>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</si>
  <si>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</si>
  <si>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</si>
  <si>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</si>
  <si>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</si>
  <si>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</si>
  <si>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</si>
  <si>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</si>
  <si>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</si>
  <si>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</si>
  <si>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</si>
  <si>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</si>
  <si>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</si>
  <si>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</si>
  <si>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</si>
  <si>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</si>
  <si>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</si>
  <si>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</si>
  <si>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</si>
  <si>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</si>
  <si>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</si>
  <si>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</si>
  <si>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</si>
  <si>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</si>
  <si>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</si>
  <si>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</si>
  <si>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</si>
  <si>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</si>
  <si>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</si>
  <si>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</si>
  <si>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</si>
  <si>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</si>
  <si>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</si>
  <si>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</si>
  <si>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</si>
  <si>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</si>
  <si>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</si>
  <si>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</si>
  <si>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</si>
  <si>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</si>
  <si>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</si>
  <si>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</si>
  <si>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</si>
  <si>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</si>
  <si>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</si>
  <si>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</si>
  <si>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</si>
  <si>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</si>
  <si>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</si>
  <si>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</si>
  <si>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</si>
  <si>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</si>
  <si>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</si>
  <si>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</si>
  <si>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</si>
  <si>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</si>
  <si>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</si>
  <si>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</si>
  <si>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</si>
  <si>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</si>
  <si>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</si>
  <si>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</si>
  <si>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</si>
  <si>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</si>
  <si>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</si>
  <si>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</si>
  <si>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</si>
  <si>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</si>
  <si>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</si>
  <si>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</si>
  <si>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</si>
  <si>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</si>
  <si>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</si>
  <si>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</si>
  <si>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</si>
  <si>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</si>
  <si>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</si>
  <si>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</si>
  <si>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</si>
  <si>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</si>
  <si>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</si>
  <si>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</si>
  <si>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</si>
  <si>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</si>
  <si>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</si>
  <si>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</si>
  <si>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</si>
  <si>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</si>
  <si>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</si>
  <si>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</si>
  <si>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</si>
  <si>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</si>
  <si>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</si>
  <si>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</si>
  <si>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</si>
  <si>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</si>
  <si>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</si>
  <si>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</si>
  <si>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</si>
  <si>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</si>
  <si>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</si>
  <si>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</si>
  <si>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</si>
  <si>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</si>
  <si>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</si>
  <si>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</si>
  <si>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</si>
  <si>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</si>
  <si>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</si>
  <si>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</si>
  <si>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</si>
  <si>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</si>
  <si>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</si>
  <si>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</si>
  <si>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</si>
  <si>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</si>
  <si>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</si>
  <si>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</si>
  <si>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</si>
  <si>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</si>
  <si>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</si>
  <si>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</si>
  <si>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</si>
  <si>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</si>
  <si>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</si>
  <si>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</si>
  <si>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</si>
  <si>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</si>
  <si>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</si>
  <si>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</si>
  <si>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</si>
  <si>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</si>
  <si>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</si>
  <si>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</si>
  <si>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</si>
  <si>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</si>
  <si>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</si>
  <si>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</si>
  <si>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</si>
  <si>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</si>
  <si>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</si>
  <si>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</si>
  <si>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</si>
  <si>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</si>
  <si>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</si>
  <si>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</si>
  <si>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</si>
  <si>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</si>
  <si>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</si>
  <si>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</si>
  <si>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</si>
  <si>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</si>
  <si>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</si>
  <si>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</si>
  <si>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</si>
  <si>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</si>
  <si>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</si>
  <si>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</si>
  <si>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</si>
  <si>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</si>
  <si>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</si>
  <si>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</si>
  <si>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</si>
  <si>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</si>
  <si>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</si>
  <si>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</si>
  <si>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</si>
  <si>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</si>
  <si>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</si>
  <si>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</si>
  <si>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</si>
  <si>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</si>
  <si>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</si>
  <si>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</si>
  <si>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</si>
  <si>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</si>
  <si>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</si>
  <si>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</si>
  <si>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</si>
  <si>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</si>
  <si>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</si>
  <si>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</si>
  <si>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</si>
  <si>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</si>
  <si>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</si>
  <si>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</si>
  <si>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</si>
  <si>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</si>
  <si>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</si>
  <si>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</si>
  <si>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</si>
  <si>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</si>
  <si>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</si>
  <si>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</si>
  <si>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</si>
  <si>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</si>
  <si>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</si>
  <si>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</si>
  <si>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</si>
  <si>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</si>
  <si>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</si>
  <si>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</si>
  <si>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</si>
  <si>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</si>
  <si>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</si>
  <si>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</si>
  <si>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</si>
  <si>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</si>
  <si>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</si>
  <si>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</si>
  <si>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</si>
  <si>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</si>
  <si>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</si>
  <si>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</si>
  <si>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</si>
  <si>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</si>
  <si>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</si>
  <si>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</si>
  <si>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</si>
  <si>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</si>
  <si>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</si>
  <si>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</si>
  <si>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</si>
  <si>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</si>
  <si>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</si>
  <si>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</si>
  <si>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</si>
  <si>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</si>
  <si>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</si>
  <si>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</si>
  <si>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</si>
  <si>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</si>
  <si>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</si>
  <si>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</si>
  <si>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</si>
  <si>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</si>
  <si>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</si>
  <si>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</si>
  <si>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</si>
  <si>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</si>
  <si>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</si>
  <si>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</si>
  <si>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</si>
  <si>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</si>
  <si>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</si>
  <si>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</si>
  <si>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</si>
  <si>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</si>
  <si>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</si>
  <si>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</si>
  <si>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</si>
  <si>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</si>
  <si>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</si>
  <si>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</si>
  <si>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</si>
  <si>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</si>
  <si>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</si>
  <si>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</si>
  <si>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</si>
  <si>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</si>
  <si>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</si>
  <si>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</si>
  <si>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</si>
  <si>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</si>
  <si>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</si>
  <si>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</si>
  <si>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</si>
  <si>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</si>
  <si>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</si>
  <si>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</si>
  <si>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</si>
  <si>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</si>
  <si>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</si>
  <si>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</si>
  <si>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</si>
  <si>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</si>
  <si>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</si>
  <si>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</si>
  <si>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</si>
  <si>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</si>
  <si>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</si>
  <si>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</si>
  <si>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</si>
  <si>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</si>
  <si>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</si>
  <si>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</si>
  <si>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</si>
  <si>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</si>
  <si>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</si>
  <si>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</si>
  <si>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</si>
  <si>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</si>
  <si>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</si>
  <si>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</si>
  <si>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</si>
  <si>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</si>
  <si>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</si>
  <si>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</si>
  <si>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</si>
  <si>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</si>
  <si>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</si>
  <si>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</si>
  <si>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</si>
  <si>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</si>
  <si>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</si>
  <si>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</si>
  <si>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</si>
  <si>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</si>
  <si>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</si>
  <si>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</si>
  <si>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</si>
  <si>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</si>
  <si>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</si>
  <si>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</si>
  <si>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</si>
  <si>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</si>
  <si>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</si>
  <si>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</si>
  <si>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</si>
  <si>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</si>
  <si>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</si>
  <si>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</si>
  <si>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</si>
  <si>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</si>
  <si>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</si>
  <si>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</si>
  <si>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</si>
  <si>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</si>
  <si>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</si>
  <si>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</si>
  <si>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</si>
  <si>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</si>
  <si>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</si>
  <si>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</si>
  <si>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</si>
  <si>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</si>
  <si>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</si>
  <si>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</si>
  <si>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</si>
  <si>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</si>
  <si>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</si>
  <si>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</si>
  <si>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</si>
  <si>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</si>
  <si>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</si>
  <si>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</si>
  <si>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</si>
  <si>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</si>
  <si>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</si>
  <si>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</si>
  <si>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</si>
  <si>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</si>
  <si>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</si>
  <si>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</si>
  <si>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</si>
  <si>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</si>
  <si>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</si>
  <si>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</si>
  <si>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</si>
  <si>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</si>
  <si>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</si>
  <si>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</si>
  <si>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</si>
  <si>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</si>
  <si>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</si>
  <si>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</si>
  <si>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</si>
  <si>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</si>
  <si>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</si>
  <si>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</si>
  <si>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</si>
  <si>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</si>
  <si>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</si>
  <si>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</si>
  <si>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</si>
  <si>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</si>
  <si>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</si>
  <si>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</si>
  <si>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</si>
  <si>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</si>
  <si>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</si>
  <si>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</si>
  <si>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</si>
  <si>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</si>
  <si>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</si>
  <si>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</si>
  <si>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</si>
  <si>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</si>
  <si>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</si>
  <si>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</si>
  <si>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</si>
  <si>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</si>
  <si>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</si>
  <si>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</si>
  <si>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</si>
  <si>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</si>
  <si>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</si>
  <si>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</si>
  <si>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</si>
  <si>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</si>
  <si>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</si>
  <si>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</si>
  <si>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</si>
  <si>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</si>
  <si>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</si>
  <si>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</si>
  <si>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</si>
  <si>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</si>
  <si>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</si>
  <si>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</si>
  <si>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</si>
  <si>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</si>
  <si>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</si>
  <si>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</si>
  <si>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</si>
  <si>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</si>
  <si>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</si>
  <si>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</si>
  <si>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</si>
  <si>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</si>
  <si>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</si>
  <si>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</si>
  <si>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</si>
  <si>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</si>
  <si>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</si>
  <si>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</si>
  <si>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</si>
  <si>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</si>
  <si>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</si>
  <si>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</si>
  <si>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</si>
  <si>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</si>
  <si>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</si>
  <si>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</si>
  <si>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</si>
  <si>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</si>
  <si>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</si>
  <si>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</si>
  <si>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</si>
  <si>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</si>
  <si>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</si>
  <si>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</si>
  <si>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</si>
  <si>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</si>
  <si>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</si>
  <si>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</si>
  <si>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</si>
  <si>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</si>
  <si>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</si>
  <si>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</si>
  <si>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</si>
  <si>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</si>
  <si>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</si>
  <si>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</si>
  <si>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</si>
  <si>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</si>
  <si>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</si>
  <si>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</si>
  <si>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</si>
  <si>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</si>
  <si>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</si>
  <si>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</si>
  <si>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</si>
  <si>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</si>
  <si>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</si>
  <si>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</si>
  <si>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</si>
  <si>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</si>
  <si>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</si>
  <si>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</si>
  <si>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</si>
  <si>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</si>
  <si>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</si>
  <si>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</si>
  <si>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</si>
  <si>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</si>
  <si>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</si>
  <si>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</si>
  <si>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</si>
  <si>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</si>
  <si>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</si>
  <si>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</si>
  <si>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</si>
  <si>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</si>
  <si>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</si>
  <si>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</si>
  <si>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</si>
  <si>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</si>
  <si>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</si>
  <si>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</si>
  <si>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</si>
  <si>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</si>
  <si>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</si>
  <si>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</si>
  <si>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</si>
  <si>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</si>
  <si>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</si>
  <si>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</si>
  <si>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</si>
  <si>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</si>
  <si>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</si>
  <si>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</si>
  <si>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</si>
  <si>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</si>
  <si>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</si>
  <si>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</si>
  <si>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</si>
  <si>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</si>
  <si>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</si>
  <si>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</si>
  <si>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</si>
  <si>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</si>
  <si>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</si>
  <si>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</si>
  <si>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</si>
  <si>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</si>
  <si>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</si>
  <si>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</si>
  <si>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</si>
  <si>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</si>
  <si>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</si>
  <si>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</si>
  <si>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</si>
  <si>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</si>
  <si>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</si>
  <si>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</si>
  <si>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</si>
  <si>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</si>
  <si>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</si>
  <si>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</si>
  <si>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</si>
  <si>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</si>
  <si>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</si>
  <si>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</si>
  <si>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</si>
  <si>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</si>
  <si>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</si>
  <si>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</si>
  <si>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</si>
  <si>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</si>
  <si>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</si>
  <si>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</si>
  <si>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</si>
  <si>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</si>
  <si>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</si>
  <si>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</si>
  <si>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</si>
  <si>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</si>
  <si>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</si>
  <si>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</si>
  <si>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</si>
  <si>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</si>
  <si>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</si>
  <si>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</si>
  <si>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</si>
  <si>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</si>
  <si>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</si>
  <si>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</si>
  <si>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</si>
  <si>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</si>
  <si>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</si>
  <si>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</si>
  <si>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</si>
  <si>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</si>
  <si>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</si>
  <si>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</si>
  <si>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</si>
  <si>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</si>
  <si>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</si>
  <si>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</si>
  <si>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</si>
  <si>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</si>
  <si>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</si>
  <si>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</si>
  <si>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</si>
  <si>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</si>
  <si>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</si>
  <si>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</si>
  <si>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</si>
  <si>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</si>
  <si>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</si>
  <si>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</si>
  <si>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</si>
  <si>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</si>
  <si>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</si>
  <si>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</si>
  <si>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</si>
  <si>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</si>
  <si>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</si>
  <si>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</si>
  <si>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</si>
  <si>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</si>
  <si>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</si>
  <si>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</si>
  <si>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</si>
  <si>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</si>
  <si>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</si>
  <si>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</si>
  <si>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</si>
  <si>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</si>
  <si>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</si>
  <si>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</si>
  <si>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</si>
  <si>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</si>
  <si>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</si>
  <si>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</si>
  <si>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</si>
  <si>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</si>
  <si>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</si>
  <si>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</si>
  <si>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</si>
  <si>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</si>
  <si>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</si>
  <si>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</si>
  <si>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</si>
  <si>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</si>
  <si>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</si>
  <si>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</si>
  <si>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</si>
  <si>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</si>
  <si>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</si>
  <si>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</si>
  <si>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</si>
  <si>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</si>
  <si>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</si>
  <si>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</si>
  <si>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</si>
  <si>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</si>
  <si>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</si>
  <si>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</si>
  <si>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</si>
  <si>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</si>
  <si>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</si>
  <si>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</si>
  <si>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</si>
  <si>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</si>
  <si>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</si>
  <si>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</si>
  <si>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</si>
  <si>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</si>
  <si>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</si>
  <si>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</si>
  <si>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</si>
  <si>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</si>
  <si>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</si>
  <si>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</si>
  <si>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</si>
  <si>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</si>
  <si>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</si>
  <si>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</si>
  <si>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</si>
  <si>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</si>
  <si>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</si>
  <si>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</si>
  <si>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</si>
  <si>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</si>
  <si>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</si>
  <si>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</si>
  <si>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</si>
  <si>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</si>
  <si>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</si>
  <si>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</si>
  <si>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</si>
  <si>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</si>
  <si>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</si>
  <si>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</si>
  <si>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</si>
  <si>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</si>
  <si>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</si>
  <si>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</si>
  <si>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</si>
  <si>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</si>
  <si>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</si>
  <si>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</si>
  <si>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</si>
  <si>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</si>
  <si>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</si>
  <si>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</si>
  <si>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</si>
  <si>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</si>
  <si>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</si>
  <si>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</si>
  <si>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</si>
  <si>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</si>
  <si>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</si>
  <si>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</si>
  <si>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</si>
  <si>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</si>
  <si>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</si>
  <si>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</si>
  <si>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</si>
  <si>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</si>
  <si>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</si>
  <si>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</si>
  <si>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</si>
  <si>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</si>
  <si>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</si>
  <si>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</si>
  <si>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</si>
  <si>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</si>
  <si>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</si>
  <si>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</si>
  <si>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</si>
  <si>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</si>
  <si>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</si>
  <si>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</si>
  <si>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</si>
  <si>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</si>
  <si>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</si>
  <si>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</si>
  <si>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</si>
  <si>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</si>
  <si>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</si>
  <si>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</si>
  <si>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</si>
  <si>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</si>
  <si>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</si>
  <si>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</si>
  <si>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</si>
  <si>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</si>
  <si>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</si>
  <si>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</si>
  <si>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</si>
  <si>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</si>
  <si>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</si>
  <si>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</si>
  <si>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</si>
  <si>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</si>
  <si>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</si>
  <si>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</si>
  <si>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</si>
  <si>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</si>
  <si>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</si>
  <si>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</si>
  <si>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</si>
  <si>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</si>
  <si>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</si>
  <si>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</si>
  <si>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</si>
  <si>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</si>
  <si>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</si>
  <si>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</si>
  <si>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</si>
  <si>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</si>
  <si>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</si>
  <si>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</si>
  <si>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</si>
  <si>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</si>
  <si>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</si>
  <si>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</si>
  <si>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</si>
  <si>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</si>
  <si>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</si>
  <si>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</si>
  <si>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</si>
  <si>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</si>
  <si>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</si>
  <si>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</si>
  <si>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</si>
  <si>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</si>
  <si>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</si>
  <si>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</si>
  <si>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</si>
  <si>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</si>
  <si>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</si>
  <si>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</si>
  <si>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</si>
  <si>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</si>
  <si>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</si>
  <si>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</si>
  <si>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</si>
  <si>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</si>
  <si>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</si>
  <si>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</si>
  <si>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</si>
  <si>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</si>
  <si>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</si>
  <si>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</si>
  <si>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</si>
  <si>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</si>
  <si>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</si>
  <si>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</si>
  <si>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</si>
  <si>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</si>
  <si>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</si>
  <si>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</si>
  <si>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</si>
  <si>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</si>
  <si>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</si>
  <si>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</si>
  <si>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</si>
  <si>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</si>
  <si>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</si>
  <si>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</si>
  <si>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</si>
  <si>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</si>
  <si>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</si>
  <si>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</si>
  <si>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</si>
  <si>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</si>
  <si>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</si>
  <si>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</si>
  <si>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</si>
  <si>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</si>
  <si>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</si>
  <si>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</si>
  <si>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</si>
  <si>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</si>
  <si>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</si>
  <si>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</si>
  <si>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</si>
  <si>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</si>
  <si>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</si>
  <si>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</si>
  <si>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</si>
  <si>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</si>
  <si>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</si>
  <si>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</si>
  <si>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</si>
  <si>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</si>
  <si>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</si>
  <si>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</si>
  <si>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</si>
  <si>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</si>
  <si>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</si>
  <si>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</si>
  <si>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</si>
  <si>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</si>
  <si>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</si>
  <si>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</si>
  <si>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</si>
  <si>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</si>
  <si>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</si>
  <si>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</si>
  <si>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</si>
  <si>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</si>
  <si>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</si>
  <si>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</si>
  <si>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</si>
  <si>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</si>
  <si>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</si>
  <si>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</si>
  <si>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</si>
  <si>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</si>
  <si>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</si>
  <si>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</si>
  <si>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</si>
  <si>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</si>
  <si>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</si>
  <si>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</si>
  <si>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</si>
  <si>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</si>
  <si>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</si>
  <si>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</si>
  <si>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</si>
  <si>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</si>
  <si>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</si>
  <si>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</si>
  <si>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</si>
  <si>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</si>
  <si>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</si>
  <si>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</si>
  <si>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</si>
  <si>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</si>
  <si>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</si>
  <si>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</si>
  <si>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</si>
  <si>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</si>
  <si>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</si>
  <si>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</si>
  <si>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</si>
  <si>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</si>
  <si>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</si>
  <si>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</si>
  <si>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</si>
  <si>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</si>
  <si>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</si>
  <si>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</si>
  <si>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</si>
  <si>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</si>
  <si>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</si>
  <si>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</si>
  <si>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</si>
  <si>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</si>
  <si>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</si>
  <si>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</si>
  <si>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</si>
  <si>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</si>
  <si>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</si>
  <si>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</si>
  <si>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</si>
  <si>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</si>
  <si>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</si>
  <si>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</si>
  <si>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</si>
  <si>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</si>
  <si>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</si>
  <si>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</si>
  <si>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</si>
  <si>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</si>
  <si>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</si>
  <si>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</si>
  <si>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</si>
  <si>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</si>
  <si>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</si>
  <si>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</si>
  <si>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</si>
  <si>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</si>
  <si>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</si>
  <si>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</si>
  <si>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</si>
  <si>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</si>
  <si>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</si>
  <si>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</si>
  <si>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</si>
  <si>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</si>
  <si>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</si>
  <si>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</si>
  <si>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</si>
  <si>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</si>
  <si>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</si>
  <si>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</si>
  <si>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</si>
  <si>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</si>
  <si>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</si>
  <si>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</si>
  <si>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</si>
  <si>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</si>
  <si>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</si>
  <si>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</si>
  <si>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</si>
  <si>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</si>
  <si>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</si>
  <si>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</si>
  <si>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</si>
  <si>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</si>
  <si>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</si>
  <si>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</si>
  <si>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</si>
  <si>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</si>
  <si>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</si>
  <si>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</si>
  <si>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</si>
  <si>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</si>
  <si>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</si>
  <si>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</si>
  <si>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</si>
  <si>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</si>
  <si>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</si>
  <si>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</si>
  <si>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</si>
  <si>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</si>
  <si>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</si>
  <si>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</si>
  <si>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</si>
  <si>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</si>
  <si>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</si>
  <si>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</si>
  <si>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</si>
  <si>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</si>
  <si>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</si>
  <si>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</si>
  <si>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</si>
  <si>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</si>
  <si>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</si>
  <si>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</si>
  <si>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</si>
  <si>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</si>
  <si>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</si>
  <si>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</si>
  <si>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</si>
  <si>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</si>
  <si>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</si>
  <si>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</si>
  <si>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</si>
  <si>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</si>
  <si>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</si>
  <si>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</si>
  <si>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</si>
  <si>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</si>
  <si>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</si>
  <si>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</si>
  <si>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</si>
  <si>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</si>
  <si>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</si>
  <si>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</si>
  <si>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</si>
  <si>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</si>
  <si>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</si>
  <si>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</si>
  <si>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</si>
  <si>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</si>
  <si>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</si>
  <si>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</si>
  <si>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</si>
  <si>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</si>
  <si>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</si>
  <si>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</si>
  <si>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</si>
  <si>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</si>
  <si>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</si>
  <si>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</si>
  <si>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</si>
  <si>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</si>
  <si>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</si>
  <si>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</si>
  <si>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</si>
  <si>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</si>
  <si>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</si>
  <si>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</si>
  <si>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</si>
  <si>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</si>
  <si>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</si>
  <si>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</si>
  <si>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</si>
  <si>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</si>
  <si>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</si>
  <si>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</si>
  <si>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</si>
  <si>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</si>
  <si>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</si>
  <si>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</si>
  <si>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</si>
  <si>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</si>
  <si>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</si>
  <si>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</si>
  <si>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</si>
  <si>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</si>
  <si>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</si>
  <si>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</si>
  <si>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</si>
  <si>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</si>
  <si>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</si>
  <si>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</si>
  <si>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</si>
  <si>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</si>
  <si>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</si>
  <si>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</si>
  <si>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</si>
  <si>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</si>
  <si>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</si>
  <si>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</si>
  <si>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</si>
  <si>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</si>
  <si>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</si>
  <si>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</si>
  <si>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</si>
  <si>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</si>
  <si>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</si>
  <si>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</si>
  <si>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</si>
  <si>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</si>
  <si>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</si>
  <si>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</si>
  <si>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</si>
  <si>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</si>
  <si>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</si>
  <si>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</si>
  <si>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</si>
  <si>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</si>
  <si>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</si>
  <si>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</si>
  <si>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</si>
  <si>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</si>
  <si>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</si>
  <si>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</si>
  <si>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</si>
  <si>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</si>
  <si>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</si>
  <si>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</si>
  <si>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</si>
  <si>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</si>
  <si>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</si>
  <si>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</si>
  <si>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</si>
  <si>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</si>
  <si>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</si>
  <si>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</si>
  <si>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</si>
  <si>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</si>
  <si>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</si>
  <si>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</si>
  <si>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</si>
  <si>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</si>
  <si>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</si>
  <si>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</si>
  <si>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</si>
  <si>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</si>
  <si>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</si>
  <si>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</si>
  <si>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</si>
  <si>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</si>
  <si>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</si>
  <si>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</si>
  <si>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</si>
  <si>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</si>
  <si>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</si>
  <si>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</si>
  <si>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</si>
  <si>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</si>
  <si>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</si>
  <si>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</si>
  <si>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</si>
  <si>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</si>
  <si>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</si>
  <si>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</si>
  <si>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</si>
  <si>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</si>
  <si>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</si>
  <si>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</si>
  <si>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</si>
  <si>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</si>
  <si>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</si>
  <si>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</si>
  <si>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</si>
  <si>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</si>
  <si>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</si>
  <si>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</si>
  <si>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</si>
  <si>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</si>
  <si>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</si>
  <si>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</si>
  <si>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</si>
  <si>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</si>
  <si>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</si>
  <si>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</si>
  <si>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</si>
  <si>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</si>
  <si>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</si>
  <si>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</si>
  <si>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</si>
  <si>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</si>
  <si>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</si>
  <si>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</si>
  <si>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</si>
  <si>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</si>
  <si>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</si>
  <si>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</si>
  <si>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</si>
  <si>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</si>
  <si>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</si>
  <si>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</si>
  <si>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</si>
  <si>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</si>
  <si>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</si>
  <si>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</si>
  <si>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</si>
  <si>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</si>
  <si>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</si>
  <si>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</si>
  <si>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</si>
  <si>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</si>
  <si>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</si>
  <si>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</si>
  <si>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</si>
  <si>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</si>
  <si>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</si>
  <si>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</si>
  <si>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</si>
  <si>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</si>
  <si>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</si>
  <si>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</si>
  <si>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</si>
  <si>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</si>
  <si>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</si>
  <si>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</si>
  <si>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</si>
  <si>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</si>
  <si>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</si>
  <si>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</si>
  <si>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</si>
  <si>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</si>
  <si>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</si>
  <si>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</si>
  <si>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</si>
  <si>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</si>
  <si>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</si>
  <si>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</si>
  <si>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</si>
  <si>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</si>
  <si>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</si>
  <si>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</si>
  <si>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</si>
  <si>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</si>
  <si>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</si>
  <si>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</si>
  <si>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</si>
  <si>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</si>
  <si>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</si>
  <si>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</si>
  <si>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</si>
  <si>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</si>
  <si>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</si>
  <si>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</si>
  <si>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</si>
  <si>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</si>
  <si>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</si>
  <si>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</si>
  <si>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</si>
  <si>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</si>
  <si>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</si>
  <si>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</si>
  <si>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</si>
  <si>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</si>
  <si>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</si>
  <si>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</si>
  <si>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</si>
  <si>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</si>
  <si>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</si>
  <si>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</si>
  <si>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</si>
  <si>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</si>
  <si>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</si>
  <si>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</si>
  <si>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</si>
  <si>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</si>
  <si>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</si>
  <si>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</si>
  <si>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</si>
  <si>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</si>
  <si>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</si>
  <si>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</si>
  <si>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</si>
  <si>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</si>
  <si>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</si>
  <si>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</si>
  <si>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</si>
  <si>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</si>
  <si>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</si>
  <si>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</si>
  <si>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</si>
  <si>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</si>
  <si>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</si>
  <si>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</si>
  <si>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</si>
  <si>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</si>
  <si>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</si>
  <si>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</si>
  <si>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</si>
  <si>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</si>
  <si>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</si>
  <si>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</si>
  <si>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</si>
  <si>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</si>
  <si>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</si>
  <si>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</si>
  <si>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</si>
  <si>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</si>
  <si>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</si>
  <si>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</si>
  <si>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</si>
  <si>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</si>
  <si>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</si>
  <si>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</si>
  <si>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</si>
  <si>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</si>
  <si>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</si>
  <si>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</si>
  <si>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</si>
  <si>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</si>
  <si>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</si>
  <si>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</si>
  <si>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</si>
  <si>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</si>
  <si>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</si>
  <si>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</si>
  <si>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</si>
  <si>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</si>
  <si>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</si>
  <si>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</si>
  <si>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</si>
  <si>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</si>
  <si>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</si>
  <si>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</si>
  <si>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</si>
  <si>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</si>
  <si>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</si>
  <si>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</si>
  <si>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</si>
  <si>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</si>
  <si>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</si>
  <si>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</si>
  <si>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</si>
  <si>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</si>
  <si>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</si>
  <si>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</si>
  <si>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</si>
  <si>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</si>
  <si>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</si>
  <si>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</si>
  <si>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</si>
  <si>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</si>
  <si>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</si>
  <si>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</si>
  <si>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</si>
  <si>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</si>
  <si>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</si>
  <si>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</si>
  <si>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</si>
  <si>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</si>
  <si>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</si>
  <si>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</si>
  <si>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</si>
  <si>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</si>
  <si>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</si>
  <si>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</si>
  <si>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</si>
  <si>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</si>
  <si>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</si>
  <si>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</si>
  <si>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</si>
  <si>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</si>
  <si>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</si>
  <si>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</si>
  <si>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</si>
  <si>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</si>
  <si>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</si>
  <si>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</si>
  <si>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</si>
  <si>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</si>
  <si>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</si>
  <si>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</si>
  <si>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</si>
  <si>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</si>
  <si>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</si>
  <si>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</si>
  <si>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</si>
  <si>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</si>
  <si>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</si>
  <si>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</si>
  <si>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</si>
  <si>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</si>
  <si>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</si>
  <si>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</si>
  <si>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</si>
  <si>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</si>
  <si>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</si>
  <si>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</si>
  <si>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</si>
  <si>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</si>
  <si>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</si>
  <si>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</si>
  <si>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</si>
  <si>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</si>
  <si>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</si>
  <si>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</si>
  <si>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</si>
  <si>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</si>
  <si>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</si>
  <si>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</si>
  <si>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</si>
  <si>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</si>
  <si>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</si>
  <si>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</si>
  <si>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</si>
  <si>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</si>
  <si>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</si>
  <si>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</si>
  <si>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</si>
  <si>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</si>
  <si>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</si>
  <si>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</si>
  <si>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</si>
  <si>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</si>
  <si>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</si>
  <si>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</si>
  <si>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</si>
  <si>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</si>
  <si>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</si>
  <si>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</si>
  <si>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</si>
  <si>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</si>
  <si>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</si>
  <si>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</si>
  <si>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</si>
  <si>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</si>
  <si>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</si>
  <si>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</si>
  <si>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</si>
  <si>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</si>
  <si>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</si>
  <si>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</si>
  <si>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</si>
  <si>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</si>
  <si>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</si>
  <si>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</si>
  <si>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</si>
  <si>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</si>
  <si>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</si>
  <si>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</si>
  <si>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</si>
  <si>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</si>
  <si>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</si>
  <si>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</si>
  <si>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</si>
  <si>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</si>
  <si>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</si>
  <si>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</si>
  <si>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</si>
  <si>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</si>
  <si>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</si>
  <si>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</si>
  <si>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</si>
  <si>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</si>
  <si>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</si>
  <si>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</si>
  <si>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</si>
  <si>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</si>
  <si>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</si>
  <si>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</si>
  <si>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</si>
  <si>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</si>
  <si>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</si>
  <si>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</si>
  <si>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</si>
  <si>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</si>
  <si>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</si>
  <si>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</si>
  <si>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</si>
  <si>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</si>
  <si>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</si>
  <si>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</si>
  <si>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</si>
  <si>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</si>
  <si>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</si>
  <si>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</si>
  <si>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</si>
  <si>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</si>
  <si>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</si>
  <si>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</si>
  <si>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</si>
  <si>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</si>
  <si>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</si>
  <si>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</si>
  <si>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</si>
  <si>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</si>
  <si>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</si>
  <si>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</si>
  <si>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</si>
  <si>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</si>
  <si>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</si>
  <si>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</si>
  <si>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</si>
  <si>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</si>
  <si>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</si>
  <si>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</si>
  <si>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</si>
  <si>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</si>
  <si>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</si>
  <si>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</si>
  <si>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</si>
  <si>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</si>
  <si>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</si>
  <si>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</si>
  <si>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</si>
  <si>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</si>
  <si>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</si>
  <si>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</si>
  <si>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</si>
  <si>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</si>
  <si>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</si>
  <si>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</si>
  <si>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</si>
  <si>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</si>
  <si>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</si>
  <si>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</si>
  <si>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</si>
  <si>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</si>
  <si>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</si>
  <si>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</si>
  <si>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</si>
  <si>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</si>
  <si>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</si>
  <si>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</si>
  <si>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</si>
  <si>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</si>
  <si>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</si>
  <si>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</si>
  <si>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</si>
  <si>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</si>
  <si>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</si>
  <si>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</si>
  <si>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</si>
  <si>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</si>
  <si>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</si>
  <si>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</si>
  <si>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</si>
  <si>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</si>
  <si>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</si>
  <si>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</si>
  <si>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</si>
  <si>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</si>
  <si>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</si>
  <si>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</si>
  <si>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</si>
  <si>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</si>
  <si>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</si>
  <si>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</si>
  <si>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</si>
  <si>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</si>
  <si>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</si>
  <si>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</si>
  <si>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</si>
  <si>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</si>
  <si>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</si>
  <si>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</si>
  <si>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</si>
  <si>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</si>
  <si>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</si>
  <si>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</si>
  <si>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</si>
  <si>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</si>
  <si>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</si>
  <si>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</si>
  <si>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</si>
  <si>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</si>
  <si>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</si>
  <si>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</si>
  <si>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</si>
  <si>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</si>
  <si>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</si>
  <si>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</si>
  <si>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</si>
  <si>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</si>
  <si>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</si>
  <si>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</si>
  <si>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</si>
  <si>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</si>
  <si>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</si>
  <si>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</si>
  <si>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</si>
  <si>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</si>
  <si>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</si>
  <si>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</si>
  <si>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</si>
  <si>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</si>
  <si>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</si>
  <si>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</si>
  <si>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</si>
  <si>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</si>
  <si>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</si>
  <si>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</si>
  <si>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</si>
  <si>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</si>
  <si>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</si>
  <si>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</si>
  <si>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</si>
  <si>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</si>
  <si>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</si>
  <si>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</si>
  <si>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</si>
  <si>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</si>
  <si>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</si>
  <si>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</si>
  <si>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</si>
  <si>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</si>
  <si>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</si>
  <si>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</si>
  <si>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</si>
  <si>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</si>
  <si>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</si>
  <si>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</si>
  <si>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</si>
  <si>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</si>
  <si>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</si>
  <si>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</si>
  <si>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</si>
  <si>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</si>
  <si>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</si>
  <si>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</si>
  <si>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</si>
  <si>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</si>
  <si>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</si>
  <si>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</si>
  <si>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</si>
  <si>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</si>
  <si>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</si>
  <si>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</si>
  <si>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</si>
  <si>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</si>
  <si>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</si>
  <si>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</si>
  <si>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</si>
  <si>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</si>
  <si>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</si>
  <si>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</si>
  <si>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</si>
  <si>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</si>
  <si>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</si>
  <si>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</si>
  <si>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</si>
  <si>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</si>
  <si>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</si>
  <si>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</si>
  <si>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</si>
  <si>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</si>
  <si>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</si>
  <si>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</si>
  <si>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</si>
  <si>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</si>
  <si>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</si>
  <si>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</si>
  <si>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</si>
  <si>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</si>
  <si>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</si>
  <si>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</si>
  <si>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</si>
  <si>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</si>
  <si>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</si>
  <si>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</si>
  <si>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</si>
  <si>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</si>
  <si>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</si>
  <si>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</si>
  <si>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</si>
  <si>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</si>
  <si>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</si>
  <si>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</si>
  <si>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</si>
  <si>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</si>
  <si>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</si>
  <si>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</si>
  <si>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</si>
  <si>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</si>
  <si>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</si>
  <si>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</si>
  <si>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</si>
  <si>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</si>
  <si>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</si>
  <si>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</si>
  <si>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</si>
  <si>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</si>
  <si>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</si>
  <si>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</si>
  <si>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</si>
  <si>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</si>
  <si>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</si>
  <si>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</si>
  <si>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</si>
  <si>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</si>
  <si>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</si>
  <si>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</si>
  <si>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</si>
  <si>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</si>
  <si>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</si>
  <si>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</si>
  <si>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</si>
  <si>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</si>
  <si>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</si>
  <si>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</si>
  <si>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</si>
  <si>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</si>
  <si>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</si>
  <si>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</si>
  <si>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</si>
  <si>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</si>
  <si>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</si>
  <si>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</si>
  <si>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</si>
  <si>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</si>
  <si>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</si>
  <si>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</si>
  <si>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</si>
  <si>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</si>
  <si>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</si>
  <si>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</si>
  <si>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</si>
  <si>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</si>
  <si>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</si>
  <si>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</si>
  <si>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</si>
  <si>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</si>
  <si>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</si>
  <si>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</si>
  <si>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</si>
  <si>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</si>
  <si>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</si>
  <si>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</si>
  <si>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</si>
  <si>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</si>
  <si>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</si>
  <si>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</si>
  <si>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</si>
  <si>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</si>
  <si>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</si>
  <si>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</si>
  <si>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</si>
  <si>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</si>
  <si>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</si>
  <si>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</si>
  <si>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</si>
  <si>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</si>
  <si>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</si>
  <si>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</si>
  <si>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</si>
  <si>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</si>
  <si>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</si>
  <si>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</si>
  <si>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</si>
  <si>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</si>
  <si>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</si>
  <si>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</si>
  <si>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</si>
  <si>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</si>
  <si>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</si>
  <si>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</si>
  <si>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</si>
  <si>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</si>
  <si>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</si>
  <si>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</si>
  <si>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</si>
  <si>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</si>
  <si>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</si>
  <si>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</si>
  <si>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</si>
  <si>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</si>
  <si>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</si>
  <si>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</si>
  <si>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</si>
  <si>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</si>
  <si>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</si>
  <si>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</si>
  <si>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</si>
  <si>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</si>
  <si>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</si>
  <si>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</si>
  <si>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</si>
  <si>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</si>
  <si>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</si>
  <si>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</si>
  <si>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</si>
  <si>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</si>
  <si>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</si>
  <si>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</si>
  <si>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</si>
  <si>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</si>
  <si>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</si>
  <si>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</si>
  <si>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</si>
  <si>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</si>
  <si>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</si>
  <si>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</si>
  <si>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</si>
  <si>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</si>
  <si>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</si>
  <si>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</si>
  <si>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</si>
  <si>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</si>
  <si>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</si>
  <si>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</si>
  <si>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</si>
  <si>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</si>
  <si>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</si>
  <si>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</si>
  <si>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</si>
  <si>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</si>
  <si>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</si>
  <si>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</si>
  <si>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</si>
  <si>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</si>
  <si>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</si>
  <si>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</si>
  <si>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</si>
  <si>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</si>
  <si>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</si>
  <si>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</si>
  <si>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</si>
  <si>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</si>
  <si>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</si>
  <si>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</si>
  <si>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</si>
  <si>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</si>
  <si>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</si>
  <si>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</si>
  <si>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</si>
  <si>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</si>
  <si>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</si>
  <si>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</si>
  <si>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</si>
  <si>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</si>
  <si>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</si>
  <si>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</si>
  <si>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</si>
  <si>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</si>
  <si>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</si>
  <si>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</si>
  <si>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</si>
  <si>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</si>
  <si>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</si>
  <si>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</si>
  <si>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</si>
  <si>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</si>
  <si>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</si>
  <si>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</si>
  <si>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</si>
  <si>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</si>
  <si>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</si>
  <si>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</si>
  <si>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</si>
  <si>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</si>
  <si>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</si>
  <si>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</si>
  <si>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</si>
  <si>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</si>
  <si>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</si>
  <si>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</si>
  <si>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</si>
  <si>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</si>
  <si>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</si>
  <si>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</si>
  <si>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</si>
  <si>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</si>
  <si>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</si>
  <si>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</si>
  <si>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</si>
  <si>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</si>
  <si>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</si>
  <si>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</si>
  <si>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</si>
  <si>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</si>
  <si>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</si>
  <si>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</si>
  <si>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</si>
  <si>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</si>
  <si>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</si>
  <si>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</si>
  <si>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</si>
  <si>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</si>
  <si>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</si>
  <si>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</si>
  <si>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</si>
  <si>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</si>
  <si>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</si>
  <si>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</si>
  <si>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</si>
  <si>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</si>
  <si>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</si>
  <si>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</si>
  <si>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</si>
  <si>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</si>
  <si>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</si>
  <si>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</si>
  <si>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</si>
  <si>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</si>
  <si>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</si>
  <si>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</si>
  <si>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</si>
  <si>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</si>
  <si>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</si>
  <si>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</si>
  <si>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</si>
  <si>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</si>
  <si>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</si>
  <si>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</si>
  <si>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</si>
  <si>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</si>
  <si>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</si>
  <si>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</si>
  <si>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</si>
  <si>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</si>
  <si>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</si>
  <si>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</si>
  <si>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</si>
  <si>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</si>
  <si>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</si>
  <si>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</si>
  <si>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</si>
  <si>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</si>
  <si>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</si>
  <si>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</si>
  <si>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</si>
  <si>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</si>
  <si>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</si>
  <si>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</si>
  <si>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</si>
  <si>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</si>
  <si>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</si>
  <si>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</si>
  <si>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</si>
  <si>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</si>
  <si>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</si>
  <si>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</si>
  <si>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</si>
  <si>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</si>
  <si>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</si>
  <si>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</si>
  <si>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</si>
  <si>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</si>
  <si>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</si>
  <si>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</si>
  <si>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</si>
  <si>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</si>
  <si>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</si>
  <si>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</si>
  <si>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</si>
  <si>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</si>
  <si>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</si>
  <si>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</si>
  <si>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</si>
  <si>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</si>
  <si>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</si>
  <si>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</si>
  <si>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</si>
  <si>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</si>
  <si>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</si>
  <si>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</si>
  <si>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</si>
  <si>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</si>
  <si>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</si>
  <si>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</si>
  <si>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</si>
  <si>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</si>
  <si>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</si>
  <si>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</si>
  <si>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</si>
  <si>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</si>
  <si>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</si>
  <si>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</si>
  <si>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</si>
  <si>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</si>
  <si>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</si>
  <si>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</si>
  <si>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</si>
  <si>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</si>
  <si>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</si>
  <si>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</si>
  <si>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</si>
  <si>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</si>
  <si>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</si>
  <si>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</si>
  <si>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</si>
  <si>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</si>
  <si>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</si>
  <si>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</si>
  <si>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</si>
  <si>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</si>
  <si>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</si>
  <si>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</si>
  <si>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</si>
  <si>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</si>
  <si>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</si>
  <si>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</si>
  <si>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</si>
  <si>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</si>
  <si>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</si>
  <si>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</si>
  <si>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</si>
  <si>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</si>
  <si>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</si>
  <si>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</si>
  <si>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</si>
  <si>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</si>
  <si>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</si>
  <si>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</si>
  <si>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</si>
  <si>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</si>
  <si>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</si>
  <si>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</si>
  <si>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</si>
  <si>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</si>
  <si>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</si>
  <si>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</si>
  <si>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</si>
  <si>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</si>
  <si>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</si>
  <si>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</si>
  <si>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</si>
  <si>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</si>
  <si>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</si>
  <si>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</si>
  <si>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</si>
  <si>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</si>
  <si>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</si>
  <si>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</si>
  <si>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</si>
  <si>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</si>
  <si>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</si>
  <si>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</si>
  <si>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</si>
  <si>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</si>
  <si>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</si>
  <si>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</si>
  <si>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</si>
  <si>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</si>
  <si>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</si>
  <si>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</si>
  <si>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</si>
  <si>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</si>
  <si>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</si>
  <si>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</si>
  <si>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</si>
  <si>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</si>
  <si>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</si>
  <si>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</si>
  <si>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</si>
  <si>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</si>
  <si>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</si>
  <si>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</si>
  <si>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</si>
  <si>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</si>
  <si>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</si>
  <si>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</si>
  <si>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</si>
  <si>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</si>
  <si>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</si>
  <si>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</si>
  <si>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</si>
  <si>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</si>
  <si>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</si>
  <si>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</si>
  <si>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</si>
  <si>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</si>
  <si>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</si>
  <si>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</si>
  <si>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</si>
  <si>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</si>
  <si>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</si>
  <si>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</si>
  <si>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</si>
  <si>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</si>
  <si>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</si>
  <si>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</si>
  <si>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</si>
  <si>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</si>
  <si>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</si>
  <si>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</si>
  <si>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</si>
  <si>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</si>
  <si>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</si>
  <si>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</si>
  <si>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</si>
  <si>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</si>
  <si>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</si>
  <si>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</si>
  <si>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</si>
  <si>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</si>
  <si>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</si>
  <si>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</si>
  <si>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</si>
  <si>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</si>
  <si>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</si>
  <si>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</si>
  <si>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</si>
  <si>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</si>
  <si>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</si>
  <si>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</si>
  <si>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</si>
  <si>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</si>
  <si>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</si>
  <si>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</si>
  <si>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</si>
  <si>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</si>
  <si>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</si>
  <si>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</si>
  <si>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</si>
  <si>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</si>
  <si>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</si>
  <si>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</si>
  <si>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</si>
  <si>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</si>
  <si>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</si>
  <si>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</si>
  <si>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</si>
  <si>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</si>
  <si>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</si>
  <si>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</si>
  <si>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</si>
  <si>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</si>
  <si>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</si>
  <si>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</si>
  <si>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</si>
  <si>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</si>
  <si>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</si>
  <si>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</si>
  <si>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</si>
  <si>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</si>
  <si>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</si>
  <si>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</si>
  <si>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</si>
  <si>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</si>
  <si>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</si>
  <si>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</si>
  <si>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</si>
  <si>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</si>
  <si>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</si>
  <si>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</si>
  <si>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</si>
  <si>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</si>
  <si>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</si>
  <si>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</si>
  <si>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</si>
  <si>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</si>
  <si>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</si>
  <si>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</si>
  <si>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</si>
  <si>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</si>
  <si>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</si>
  <si>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</si>
  <si>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</si>
  <si>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</si>
  <si>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</si>
  <si>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</si>
  <si>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</si>
  <si>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</si>
  <si>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</si>
  <si>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</si>
  <si>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</si>
  <si>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</si>
  <si>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</si>
  <si>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</si>
  <si>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</si>
  <si>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</si>
  <si>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</si>
  <si>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</si>
  <si>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</si>
  <si>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</si>
  <si>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</si>
  <si>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</si>
  <si>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</si>
  <si>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</si>
  <si>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</si>
  <si>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</si>
  <si>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</si>
  <si>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</si>
  <si>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</si>
  <si>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</si>
  <si>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</si>
  <si>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</si>
  <si>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</si>
  <si>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</si>
  <si>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</si>
  <si>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</si>
  <si>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</si>
  <si>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</si>
  <si>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</si>
  <si>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</si>
  <si>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</si>
  <si>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</si>
  <si>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</si>
  <si>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</si>
  <si>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</si>
  <si>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</si>
  <si>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</si>
  <si>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</si>
  <si>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</si>
  <si>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</si>
  <si>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</si>
  <si>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</si>
  <si>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</si>
  <si>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</si>
  <si>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</si>
  <si>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</si>
  <si>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</si>
  <si>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</si>
  <si>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</si>
  <si>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</si>
  <si>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</si>
  <si>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</si>
  <si>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</si>
  <si>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</si>
  <si>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</si>
  <si>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</si>
  <si>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</si>
  <si>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</si>
  <si>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</si>
  <si>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</si>
  <si>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</si>
  <si>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</si>
  <si>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</si>
  <si>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</si>
  <si>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</si>
  <si>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</si>
  <si>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</si>
  <si>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</si>
  <si>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</si>
  <si>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</si>
  <si>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</si>
  <si>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</si>
  <si>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</si>
  <si>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</si>
  <si>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</si>
  <si>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</si>
  <si>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</si>
  <si>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</si>
  <si>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</si>
  <si>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</si>
  <si>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</si>
  <si>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</si>
  <si>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</si>
  <si>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</si>
  <si>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</si>
  <si>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</si>
  <si>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</si>
  <si>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</si>
  <si>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</si>
  <si>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</si>
  <si>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</si>
  <si>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</si>
  <si>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</si>
  <si>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</si>
  <si>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</si>
  <si>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</si>
  <si>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</si>
  <si>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</si>
  <si>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</si>
  <si>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</si>
  <si>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</si>
  <si>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</si>
  <si>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</si>
  <si>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</si>
  <si>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</si>
  <si>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</si>
  <si>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</si>
  <si>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</si>
  <si>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</si>
  <si>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</si>
  <si>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</si>
  <si>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</si>
  <si>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</si>
  <si>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</si>
  <si>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</si>
  <si>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</si>
  <si>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</si>
  <si>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</si>
  <si>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</si>
  <si>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</si>
  <si>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</si>
  <si>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</si>
  <si>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</si>
  <si>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</si>
  <si>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</si>
  <si>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</si>
  <si>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</si>
  <si>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</si>
  <si>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</si>
  <si>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</si>
  <si>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</si>
  <si>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</si>
  <si>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</si>
  <si>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</si>
  <si>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</si>
  <si>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</si>
  <si>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</si>
  <si>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</si>
  <si>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</si>
  <si>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</si>
  <si>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</si>
  <si>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</si>
  <si>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</si>
  <si>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</si>
  <si>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</si>
  <si>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</si>
  <si>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</si>
  <si>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</si>
  <si>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</si>
  <si>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</si>
  <si>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</si>
  <si>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</si>
  <si>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</si>
  <si>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</si>
  <si>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</si>
  <si>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</si>
  <si>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</si>
  <si>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</si>
  <si>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</si>
  <si>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</si>
  <si>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</si>
  <si>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</si>
  <si>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</si>
  <si>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</si>
  <si>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</si>
  <si>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</si>
  <si>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</si>
  <si>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</si>
  <si>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</si>
  <si>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</si>
  <si>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</si>
  <si>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</si>
  <si>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</si>
  <si>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</si>
  <si>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</si>
  <si>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</si>
  <si>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</si>
  <si>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</si>
  <si>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</si>
  <si>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</si>
  <si>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</si>
  <si>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</si>
  <si>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</si>
  <si>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</si>
  <si>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</si>
  <si>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</si>
  <si>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</si>
  <si>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</si>
  <si>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</si>
  <si>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</si>
  <si>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</si>
  <si>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</si>
  <si>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</si>
  <si>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</si>
  <si>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</si>
  <si>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</si>
  <si>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</si>
  <si>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</si>
  <si>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</si>
  <si>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</si>
  <si>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</si>
  <si>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</si>
  <si>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</si>
  <si>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</si>
  <si>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</si>
  <si>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</si>
  <si>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</si>
  <si>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</si>
  <si>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</si>
  <si>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</si>
  <si>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</si>
  <si>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</si>
  <si>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</si>
  <si>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</si>
  <si>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</si>
  <si>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</si>
  <si>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</si>
  <si>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</si>
  <si>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</si>
  <si>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</si>
  <si>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</si>
  <si>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</si>
  <si>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</si>
  <si>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</si>
  <si>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</si>
  <si>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</si>
  <si>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</si>
  <si>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</si>
  <si>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</si>
  <si>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</si>
  <si>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</si>
  <si>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</si>
  <si>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</si>
  <si>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</si>
  <si>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</si>
  <si>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</si>
  <si>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</si>
  <si>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</si>
  <si>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</si>
  <si>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</si>
  <si>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</si>
  <si>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</si>
  <si>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</si>
  <si>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</si>
  <si>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</si>
  <si>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</si>
  <si>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</si>
  <si>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</si>
  <si>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</si>
  <si>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</si>
  <si>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</si>
  <si>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</si>
  <si>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</si>
  <si>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</si>
  <si>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</si>
  <si>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</si>
  <si>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</si>
  <si>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</si>
  <si>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</si>
  <si>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</si>
  <si>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</si>
  <si>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</si>
  <si>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</si>
  <si>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</si>
  <si>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</si>
  <si>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</si>
  <si>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</si>
  <si>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</si>
  <si>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</si>
  <si>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</si>
  <si>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</si>
  <si>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</si>
  <si>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</si>
  <si>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</si>
  <si>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</si>
  <si>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</si>
  <si>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</si>
  <si>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</si>
  <si>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</si>
  <si>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</si>
  <si>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</si>
  <si>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</si>
  <si>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</si>
  <si>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</si>
  <si>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</si>
  <si>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</si>
  <si>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</si>
  <si>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</si>
  <si>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</si>
  <si>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</si>
  <si>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</si>
  <si>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</si>
  <si>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</si>
  <si>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</si>
  <si>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</si>
  <si>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</si>
  <si>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</si>
  <si>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</si>
  <si>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</si>
  <si>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</si>
  <si>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</si>
  <si>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</si>
  <si>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</si>
  <si>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</si>
  <si>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</si>
  <si>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</si>
  <si>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</si>
  <si>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</si>
  <si>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</si>
  <si>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</si>
  <si>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</si>
  <si>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</si>
  <si>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</si>
  <si>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</si>
  <si>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</si>
  <si>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</si>
  <si>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</si>
  <si>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</si>
  <si>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</si>
  <si>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</si>
  <si>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</si>
  <si>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</si>
  <si>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</si>
  <si>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</si>
  <si>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</si>
  <si>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</si>
  <si>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</si>
  <si>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</si>
  <si>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</si>
  <si>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</si>
  <si>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</si>
  <si>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</si>
  <si>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</si>
  <si>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</si>
  <si>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</si>
  <si>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</si>
  <si>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</si>
  <si>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</si>
  <si>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</si>
  <si>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</si>
  <si>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</si>
  <si>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</si>
  <si>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</si>
  <si>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</si>
  <si>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</si>
  <si>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</si>
  <si>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</si>
  <si>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</si>
  <si>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</si>
  <si>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</si>
  <si>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</si>
  <si>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</si>
  <si>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</si>
  <si>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</si>
  <si>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</si>
  <si>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</si>
  <si>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</si>
  <si>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</si>
  <si>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</si>
  <si>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</si>
  <si>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</si>
  <si>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</si>
  <si>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</si>
  <si>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</si>
  <si>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</si>
  <si>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</si>
  <si>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</si>
  <si>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</si>
  <si>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</si>
  <si>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</si>
  <si>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</si>
  <si>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</si>
  <si>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</si>
  <si>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</si>
  <si>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</si>
  <si>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</si>
  <si>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</si>
  <si>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</si>
  <si>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</si>
  <si>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</si>
  <si>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</si>
  <si>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</si>
  <si>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</si>
  <si>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</si>
  <si>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</si>
  <si>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</si>
  <si>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</si>
  <si>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</si>
  <si>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</si>
  <si>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</si>
  <si>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</si>
  <si>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</si>
  <si>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</si>
  <si>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</si>
  <si>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</si>
  <si>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</si>
  <si>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</si>
  <si>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</si>
  <si>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</si>
  <si>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</si>
  <si>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</si>
  <si>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</si>
  <si>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</si>
  <si>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</si>
  <si>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</si>
  <si>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</si>
  <si>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</si>
  <si>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</si>
  <si>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</si>
  <si>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</si>
  <si>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</si>
  <si>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</si>
  <si>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</si>
  <si>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</si>
  <si>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</si>
  <si>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</si>
  <si>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</si>
  <si>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</si>
  <si>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</si>
  <si>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</si>
  <si>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</si>
  <si>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</si>
  <si>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</si>
  <si>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</si>
  <si>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</si>
  <si>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</si>
  <si>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</si>
  <si>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</si>
  <si>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</si>
  <si>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</si>
  <si>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</si>
  <si>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</si>
  <si>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</si>
  <si>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</si>
  <si>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</si>
  <si>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</si>
  <si>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</si>
  <si>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</si>
  <si>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</si>
  <si>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</si>
  <si>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</si>
  <si>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</si>
  <si>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</si>
  <si>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</si>
  <si>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</si>
  <si>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</si>
  <si>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</si>
  <si>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</si>
  <si>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</si>
  <si>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</si>
  <si>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</si>
  <si>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</si>
  <si>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</si>
  <si>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</si>
  <si>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</si>
  <si>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</si>
  <si>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</si>
  <si>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</si>
  <si>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</si>
  <si>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</si>
  <si>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</si>
  <si>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</si>
  <si>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</si>
  <si>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</si>
  <si>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</si>
  <si>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</si>
  <si>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</si>
  <si>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</si>
  <si>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</si>
  <si>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</si>
  <si>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</si>
  <si>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</si>
  <si>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</si>
  <si>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</si>
  <si>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</si>
  <si>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</si>
  <si>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</si>
  <si>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</si>
  <si>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</si>
  <si>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</si>
  <si>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</si>
  <si>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</si>
  <si>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</si>
  <si>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</si>
  <si>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</si>
  <si>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</si>
  <si>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</si>
  <si>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</si>
  <si>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</si>
  <si>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</si>
  <si>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</si>
  <si>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</si>
  <si>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</si>
  <si>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</si>
  <si>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</si>
  <si>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</si>
  <si>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</si>
  <si>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</si>
  <si>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</si>
  <si>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</si>
  <si>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</si>
  <si>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</si>
  <si>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</si>
  <si>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</si>
  <si>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</si>
  <si>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</si>
  <si>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</si>
  <si>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</si>
  <si>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</si>
  <si>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</si>
  <si>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</si>
  <si>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</si>
  <si>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</si>
  <si>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</si>
  <si>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</si>
  <si>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</si>
  <si>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</si>
  <si>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</si>
  <si>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</si>
  <si>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</si>
  <si>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</si>
  <si>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</si>
  <si>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</si>
  <si>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</si>
  <si>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</si>
  <si>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</si>
  <si>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</si>
  <si>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</si>
  <si>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</si>
  <si>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</si>
  <si>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</si>
  <si>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</si>
  <si>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</si>
  <si>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</si>
  <si>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</si>
  <si>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</si>
  <si>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</si>
  <si>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</si>
  <si>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</si>
  <si>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</si>
  <si>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</si>
  <si>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</si>
  <si>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</si>
  <si>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</si>
  <si>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</si>
  <si>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</si>
  <si>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</si>
  <si>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</si>
  <si>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</si>
  <si>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</si>
  <si>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</si>
  <si>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</si>
  <si>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</si>
  <si>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</si>
  <si>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</si>
  <si>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</si>
  <si>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</si>
  <si>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</si>
  <si>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</si>
  <si>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</si>
  <si>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</si>
  <si>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</si>
  <si>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</si>
  <si>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</si>
  <si>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</si>
  <si>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</si>
  <si>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</si>
  <si>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</si>
  <si>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</si>
  <si>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</si>
  <si>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</si>
  <si>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</si>
  <si>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</si>
  <si>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</si>
  <si>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</si>
  <si>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</si>
  <si>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</si>
  <si>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</si>
  <si>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</si>
  <si>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</si>
  <si>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</si>
  <si>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</si>
  <si>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</si>
  <si>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</si>
  <si>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</si>
  <si>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</si>
  <si>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</si>
  <si>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</si>
  <si>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</si>
  <si>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</si>
  <si>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</si>
  <si>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</si>
  <si>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</si>
  <si>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</si>
  <si>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</si>
  <si>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</si>
  <si>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</si>
  <si>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</si>
  <si>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</si>
  <si>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</si>
  <si>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</si>
  <si>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</si>
  <si>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</si>
  <si>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</si>
  <si>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</si>
  <si>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</si>
  <si>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</si>
  <si>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</si>
  <si>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</si>
  <si>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</si>
  <si>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</si>
  <si>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</si>
  <si>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</si>
  <si>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</si>
  <si>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</si>
  <si>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</si>
  <si>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</si>
  <si>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</si>
  <si>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</si>
  <si>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</si>
  <si>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</si>
  <si>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</si>
  <si>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</si>
  <si>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</si>
  <si>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</si>
  <si>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</si>
  <si>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</si>
  <si>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</si>
  <si>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</si>
  <si>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</si>
  <si>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</si>
  <si>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</si>
  <si>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</si>
  <si>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</si>
  <si>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</si>
  <si>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</si>
  <si>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</si>
  <si>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</si>
  <si>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</si>
  <si>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</si>
  <si>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</si>
  <si>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</si>
  <si>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</si>
  <si>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</si>
  <si>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</si>
  <si>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</si>
  <si>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</si>
  <si>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</si>
  <si>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</si>
  <si>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</si>
  <si>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</si>
  <si>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</si>
  <si>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</si>
  <si>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</si>
  <si>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</si>
  <si>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</si>
  <si>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</si>
  <si>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</si>
  <si>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</si>
  <si>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</si>
  <si>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</si>
  <si>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</si>
  <si>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</si>
  <si>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</si>
  <si>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</si>
  <si>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</si>
  <si>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</si>
  <si>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</si>
  <si>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</si>
  <si>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</si>
  <si>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</si>
  <si>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</si>
  <si>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</si>
  <si>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</si>
  <si>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</si>
  <si>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</si>
  <si>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</si>
  <si>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</si>
  <si>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</si>
  <si>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</si>
  <si>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</si>
  <si>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</si>
  <si>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</si>
  <si>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</si>
  <si>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</si>
  <si>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</si>
  <si>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</si>
  <si>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</si>
  <si>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</si>
  <si>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</si>
  <si>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</si>
  <si>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</si>
  <si>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</si>
  <si>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</si>
  <si>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</si>
  <si>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</si>
  <si>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</si>
  <si>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</si>
  <si>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</si>
  <si>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</si>
  <si>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</si>
  <si>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</si>
  <si>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</si>
  <si>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</si>
  <si>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</si>
  <si>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</si>
  <si>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</si>
  <si>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</si>
  <si>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</si>
  <si>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</si>
  <si>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</si>
  <si>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</si>
  <si>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</si>
  <si>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</si>
  <si>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</si>
  <si>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</si>
  <si>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</si>
  <si>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</si>
  <si>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</si>
  <si>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</si>
  <si>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</si>
  <si>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</si>
  <si>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</si>
  <si>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</si>
  <si>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</si>
  <si>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</si>
  <si>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</si>
  <si>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</si>
  <si>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</si>
  <si>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</si>
  <si>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</si>
  <si>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</si>
  <si>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</si>
  <si>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</si>
  <si>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</si>
  <si>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</si>
  <si>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</si>
  <si>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</si>
  <si>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</si>
  <si>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</si>
  <si>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</si>
  <si>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</si>
  <si>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</si>
  <si>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</si>
  <si>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</si>
  <si>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</si>
  <si>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</si>
  <si>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</si>
  <si>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</si>
  <si>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</si>
  <si>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</si>
  <si>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</si>
  <si>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</si>
  <si>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</si>
  <si>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</si>
  <si>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</si>
  <si>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</si>
  <si>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</si>
  <si>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</si>
  <si>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</si>
  <si>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</si>
  <si>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</si>
  <si>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</si>
  <si>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</si>
  <si>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</si>
  <si>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</si>
  <si>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</si>
  <si>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</si>
  <si>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</si>
  <si>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</si>
  <si>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</si>
  <si>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</si>
  <si>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</si>
  <si>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</si>
  <si>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</si>
  <si>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</si>
  <si>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</si>
  <si>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</si>
  <si>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</si>
  <si>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</si>
  <si>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</si>
  <si>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</si>
  <si>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</si>
  <si>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</si>
  <si>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</si>
  <si>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</si>
  <si>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</si>
  <si>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</si>
  <si>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</si>
  <si>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</si>
  <si>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</si>
  <si>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</si>
  <si>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</si>
  <si>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</si>
  <si>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</si>
  <si>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</si>
  <si>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</si>
  <si>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</si>
  <si>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</si>
  <si>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</si>
  <si>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</si>
  <si>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</si>
  <si>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</si>
  <si>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</si>
  <si>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</si>
  <si>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</si>
  <si>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</si>
  <si>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</si>
  <si>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</si>
  <si>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</si>
  <si>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</si>
  <si>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</si>
  <si>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</si>
  <si>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</si>
  <si>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</si>
  <si>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</si>
  <si>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</si>
  <si>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</si>
  <si>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</si>
  <si>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</si>
  <si>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</si>
  <si>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</si>
  <si>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</si>
  <si>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</si>
  <si>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</si>
  <si>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</si>
  <si>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</si>
  <si>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</si>
  <si>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</si>
  <si>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</si>
  <si>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</si>
  <si>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</si>
  <si>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</si>
  <si>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</si>
  <si>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</si>
  <si>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</si>
  <si>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</si>
  <si>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</si>
  <si>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</si>
  <si>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</si>
  <si>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</si>
  <si>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</si>
  <si>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</si>
  <si>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</si>
  <si>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</si>
  <si>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</si>
  <si>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</si>
  <si>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</si>
  <si>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</si>
  <si>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</si>
  <si>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</si>
  <si>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</si>
  <si>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</si>
  <si>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</si>
  <si>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</si>
  <si>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</si>
  <si>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</si>
  <si>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</si>
  <si>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</si>
  <si>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</si>
  <si>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</si>
  <si>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</si>
  <si>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</si>
  <si>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</si>
  <si>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</si>
  <si>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</si>
  <si>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</si>
  <si>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</si>
  <si>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</si>
  <si>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</si>
  <si>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</si>
  <si>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</si>
  <si>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</si>
  <si>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</si>
  <si>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</si>
  <si>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</si>
  <si>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</si>
  <si>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</si>
  <si>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</si>
  <si>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</si>
  <si>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</si>
  <si>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</si>
  <si>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</si>
  <si>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</si>
  <si>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</si>
  <si>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</si>
  <si>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</si>
  <si>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</si>
  <si>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</si>
  <si>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</si>
  <si>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</si>
  <si>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</si>
  <si>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</si>
  <si>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</si>
  <si>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</si>
  <si>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</si>
  <si>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</si>
  <si>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</si>
  <si>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</si>
  <si>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</si>
  <si>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</si>
  <si>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</si>
  <si>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</si>
  <si>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</si>
  <si>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</si>
  <si>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</si>
  <si>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</si>
  <si>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</si>
  <si>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</si>
  <si>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</si>
  <si>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</si>
  <si>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</si>
  <si>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</si>
  <si>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</si>
  <si>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</si>
  <si>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</si>
  <si>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</si>
  <si>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</si>
  <si>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</si>
  <si>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</si>
  <si>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</si>
  <si>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</si>
  <si>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</si>
  <si>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</si>
  <si>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</si>
  <si>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</si>
  <si>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</si>
  <si>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</si>
  <si>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</si>
  <si>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</si>
  <si>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</si>
  <si>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</si>
  <si>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</si>
  <si>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</si>
  <si>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</si>
  <si>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</si>
  <si>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</si>
  <si>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</si>
  <si>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</si>
  <si>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</si>
  <si>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</si>
  <si>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</si>
  <si>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</si>
  <si>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</si>
  <si>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</si>
  <si>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</si>
  <si>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</si>
  <si>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</si>
  <si>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</si>
  <si>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</si>
  <si>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</si>
  <si>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</si>
  <si>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</si>
  <si>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</si>
  <si>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</si>
  <si>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</si>
  <si>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</si>
  <si>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</si>
  <si>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</si>
  <si>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</si>
  <si>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</si>
  <si>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</si>
  <si>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</si>
  <si>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</si>
  <si>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</si>
  <si>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</si>
  <si>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</si>
  <si>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</si>
  <si>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</si>
  <si>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</si>
  <si>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</si>
  <si>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</si>
  <si>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</si>
  <si>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</si>
  <si>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</si>
  <si>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</si>
  <si>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</si>
  <si>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</si>
  <si>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</si>
  <si>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</si>
  <si>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</si>
  <si>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</si>
  <si>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</si>
  <si>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</si>
  <si>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</si>
  <si>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</si>
  <si>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</si>
  <si>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</si>
  <si>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</si>
  <si>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</si>
  <si>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</si>
  <si>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</si>
  <si>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</si>
  <si>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</si>
  <si>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</si>
  <si>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</si>
  <si>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</si>
  <si>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</si>
  <si>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</si>
  <si>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</si>
  <si>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</si>
  <si>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</si>
  <si>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</si>
  <si>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</si>
  <si>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</si>
  <si>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</si>
  <si>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</si>
  <si>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</si>
  <si>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</si>
  <si>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</si>
  <si>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</si>
  <si>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</si>
  <si>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</si>
  <si>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</si>
  <si>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</si>
  <si>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</si>
  <si>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</si>
  <si>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</si>
  <si>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</si>
  <si>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</si>
  <si>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</si>
  <si>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</si>
  <si>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</si>
  <si>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</si>
  <si>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</si>
  <si>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</si>
  <si>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</si>
  <si>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</si>
  <si>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</si>
  <si>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</si>
  <si>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</si>
  <si>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</si>
  <si>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</si>
  <si>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</si>
  <si>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</si>
  <si>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</si>
  <si>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</si>
  <si>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</si>
  <si>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</si>
  <si>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</si>
  <si>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</si>
  <si>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</si>
  <si>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</si>
  <si>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</si>
  <si>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</si>
  <si>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</si>
  <si>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</si>
  <si>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</si>
  <si>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</si>
  <si>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</si>
  <si>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</si>
  <si>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</si>
  <si>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</si>
  <si>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</si>
  <si>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</si>
  <si>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</si>
  <si>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</si>
  <si>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</si>
  <si>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</si>
  <si>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</si>
  <si>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</si>
  <si>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</si>
  <si>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</si>
  <si>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</si>
  <si>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</si>
  <si>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</si>
  <si>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</si>
  <si>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</si>
  <si>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</si>
  <si>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</si>
  <si>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</si>
  <si>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</si>
  <si>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</si>
  <si>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</si>
  <si>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</si>
  <si>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</si>
  <si>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</si>
  <si>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</si>
  <si>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</si>
  <si>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</si>
  <si>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</si>
  <si>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</si>
  <si>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</si>
  <si>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</si>
  <si>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</si>
  <si>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</si>
  <si>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</si>
  <si>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</si>
  <si>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</si>
  <si>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</si>
  <si>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</si>
  <si>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</si>
  <si>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</si>
  <si>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</si>
  <si>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</si>
  <si>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</si>
  <si>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</si>
  <si>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</si>
  <si>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</si>
  <si>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</si>
  <si>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</si>
  <si>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</si>
  <si>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</si>
  <si>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</si>
  <si>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</si>
  <si>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</si>
  <si>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</si>
  <si>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</si>
  <si>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</si>
  <si>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</si>
  <si>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</si>
  <si>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</si>
  <si>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</si>
  <si>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</si>
  <si>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</si>
  <si>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</si>
  <si>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</si>
  <si>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</si>
  <si>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</si>
  <si>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</si>
  <si>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</si>
  <si>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</si>
  <si>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</si>
  <si>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</si>
  <si>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</si>
  <si>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</si>
  <si>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</si>
  <si>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</si>
  <si>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</si>
  <si>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</si>
  <si>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</si>
  <si>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</si>
  <si>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</si>
  <si>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</si>
  <si>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</si>
  <si>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</si>
  <si>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</si>
  <si>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</si>
  <si>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</si>
  <si>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</si>
  <si>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</si>
  <si>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</si>
  <si>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</si>
  <si>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</si>
  <si>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</si>
  <si>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</si>
  <si>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</si>
  <si>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</si>
  <si>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</si>
  <si>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</si>
  <si>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</si>
  <si>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</si>
  <si>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</si>
  <si>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</si>
  <si>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</si>
  <si>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</si>
  <si>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</si>
  <si>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</si>
  <si>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</si>
  <si>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</si>
  <si>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</si>
  <si>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</si>
  <si>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</si>
  <si>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</si>
  <si>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</si>
  <si>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</si>
  <si>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</si>
  <si>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</si>
  <si>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</si>
  <si>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</si>
  <si>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</si>
  <si>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</si>
  <si>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</si>
  <si>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</si>
  <si>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</si>
  <si>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</si>
  <si>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</si>
  <si>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</si>
  <si>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</si>
  <si>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</si>
  <si>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</si>
  <si>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</si>
  <si>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</si>
  <si>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</si>
  <si>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</si>
  <si>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</si>
  <si>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</si>
  <si>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</si>
  <si>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</si>
  <si>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</si>
  <si>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</si>
  <si>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</si>
  <si>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</si>
  <si>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</si>
  <si>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</si>
  <si>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</si>
  <si>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</si>
  <si>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</si>
  <si>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</si>
  <si>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</si>
  <si>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</si>
  <si>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</si>
  <si>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</si>
  <si>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</si>
  <si>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</si>
  <si>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</si>
  <si>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</si>
  <si>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</si>
  <si>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</si>
  <si>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</si>
  <si>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</si>
  <si>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</si>
  <si>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</si>
  <si>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</si>
  <si>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</si>
  <si>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</si>
  <si>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</si>
  <si>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</si>
  <si>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</si>
  <si>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</si>
  <si>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</si>
  <si>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</si>
  <si>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</si>
  <si>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</si>
  <si>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</si>
  <si>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</si>
  <si>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</si>
  <si>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</si>
  <si>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</si>
  <si>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</si>
  <si>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</si>
  <si>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</si>
  <si>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</si>
  <si>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</si>
  <si>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</si>
  <si>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</si>
  <si>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</si>
  <si>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</si>
  <si>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</si>
  <si>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</si>
  <si>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</si>
  <si>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</si>
  <si>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</si>
  <si>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</si>
  <si>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</si>
  <si>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</si>
  <si>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</si>
  <si>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</si>
  <si>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</si>
  <si>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</si>
  <si>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</si>
  <si>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</si>
  <si>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</si>
  <si>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</si>
  <si>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</si>
  <si>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</si>
  <si>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</si>
  <si>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</si>
  <si>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</si>
  <si>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</si>
  <si>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</si>
  <si>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</si>
  <si>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</si>
  <si>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</si>
  <si>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</si>
  <si>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</si>
  <si>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</si>
  <si>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</si>
  <si>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</si>
  <si>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</si>
  <si>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</si>
  <si>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</si>
  <si>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</si>
  <si>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</si>
  <si>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</si>
  <si>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</si>
  <si>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</si>
  <si>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</si>
  <si>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</si>
  <si>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</si>
  <si>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</si>
  <si>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</si>
  <si>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</si>
  <si>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</si>
  <si>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</si>
  <si>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</si>
  <si>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</si>
  <si>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</si>
  <si>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</si>
  <si>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</si>
  <si>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</si>
  <si>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</si>
  <si>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</si>
  <si>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</si>
  <si>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</si>
  <si>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</si>
  <si>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</si>
  <si>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</si>
  <si>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</si>
  <si>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</si>
  <si>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</si>
  <si>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</si>
  <si>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</si>
  <si>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</si>
  <si>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</si>
  <si>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</si>
  <si>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</si>
  <si>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</si>
  <si>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</si>
  <si>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</si>
  <si>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</si>
  <si>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</si>
  <si>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</si>
  <si>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</si>
  <si>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</si>
  <si>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</si>
  <si>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</si>
  <si>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</si>
  <si>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</si>
  <si>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</si>
  <si>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</si>
  <si>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</si>
  <si>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</si>
  <si>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</si>
  <si>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</si>
  <si>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</si>
  <si>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</si>
  <si>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</si>
  <si>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</si>
  <si>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</si>
  <si>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</si>
  <si>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</si>
  <si>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</si>
  <si>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</si>
  <si>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</si>
  <si>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</si>
  <si>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</si>
  <si>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</si>
  <si>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</si>
  <si>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</si>
  <si>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</si>
  <si>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</si>
  <si>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</si>
  <si>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</si>
  <si>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</si>
  <si>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</si>
  <si>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</si>
  <si>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</si>
  <si>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</si>
  <si>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</si>
  <si>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</si>
  <si>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</si>
  <si>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</si>
  <si>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</si>
  <si>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</si>
  <si>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</si>
  <si>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</si>
  <si>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</si>
  <si>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</si>
  <si>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</si>
  <si>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</si>
  <si>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</si>
  <si>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</si>
  <si>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</si>
  <si>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</si>
  <si>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</si>
  <si>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</si>
  <si>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</si>
  <si>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</si>
  <si>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</si>
  <si>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</si>
  <si>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</si>
  <si>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</si>
  <si>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</si>
  <si>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</si>
  <si>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</si>
  <si>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</si>
  <si>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</si>
  <si>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</si>
  <si>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</si>
  <si>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</si>
  <si>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</si>
  <si>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</si>
  <si>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</si>
  <si>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</si>
  <si>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</si>
  <si>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</si>
  <si>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</si>
  <si>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</si>
  <si>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</si>
  <si>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</si>
  <si>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</si>
  <si>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</si>
  <si>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</si>
  <si>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</si>
  <si>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</si>
  <si>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</si>
  <si>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</si>
  <si>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</si>
  <si>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</si>
  <si>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</si>
  <si>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</si>
  <si>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</si>
  <si>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</si>
  <si>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</si>
  <si>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</si>
  <si>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</si>
  <si>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</si>
  <si>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</si>
  <si>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</si>
  <si>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</si>
  <si>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</si>
  <si>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</si>
  <si>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</si>
  <si>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</si>
  <si>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</si>
  <si>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</si>
  <si>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</si>
  <si>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</si>
  <si>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</si>
  <si>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</si>
  <si>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</si>
  <si>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</si>
  <si>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</si>
  <si>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</si>
  <si>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</si>
  <si>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</si>
  <si>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</si>
  <si>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</si>
  <si>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</si>
  <si>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</si>
  <si>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</si>
  <si>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</si>
  <si>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</si>
  <si>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</si>
  <si>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</si>
  <si>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</si>
  <si>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</si>
  <si>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</si>
  <si>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</si>
  <si>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</si>
  <si>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</si>
  <si>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</si>
  <si>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</si>
  <si>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</si>
  <si>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</si>
  <si>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</si>
  <si>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</si>
  <si>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</si>
  <si>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</si>
  <si>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</si>
  <si>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</si>
  <si>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</si>
  <si>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</si>
  <si>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</si>
  <si>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</si>
  <si>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</si>
  <si>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</si>
  <si>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</si>
  <si>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</si>
  <si>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</si>
  <si>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</si>
  <si>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</si>
  <si>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</si>
  <si>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</si>
  <si>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</si>
  <si>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</si>
  <si>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</si>
  <si>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</si>
  <si>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</si>
  <si>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</si>
  <si>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</si>
  <si>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</si>
  <si>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</si>
  <si>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</si>
  <si>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</si>
  <si>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</si>
  <si>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</si>
  <si>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</si>
  <si>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</si>
  <si>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</si>
  <si>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</si>
  <si>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</si>
  <si>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</si>
  <si>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</si>
  <si>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</si>
  <si>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</si>
  <si>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</si>
  <si>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</si>
  <si>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</si>
  <si>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</si>
  <si>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</si>
  <si>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</si>
  <si>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</si>
  <si>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</si>
  <si>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</si>
  <si>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</si>
  <si>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</si>
  <si>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</si>
  <si>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</si>
  <si>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</si>
  <si>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</si>
  <si>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</si>
  <si>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</si>
  <si>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</si>
  <si>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</si>
  <si>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</si>
  <si>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</si>
  <si>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</si>
  <si>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</si>
  <si>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</si>
  <si>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</si>
  <si>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</si>
  <si>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</si>
  <si>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</si>
  <si>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</si>
  <si>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</si>
  <si>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</si>
  <si>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</si>
  <si>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</si>
  <si>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</si>
  <si>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</si>
  <si>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</si>
  <si>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</si>
  <si>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</si>
  <si>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</si>
  <si>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</si>
  <si>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</si>
  <si>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</si>
  <si>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</si>
  <si>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</si>
  <si>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</si>
  <si>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</si>
  <si>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</si>
  <si>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</si>
  <si>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</si>
  <si>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</si>
  <si>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</si>
  <si>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</si>
  <si>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</si>
  <si>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</si>
  <si>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</si>
  <si>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</si>
  <si>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</si>
  <si>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</si>
  <si>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</si>
  <si>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</si>
  <si>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</si>
  <si>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</si>
  <si>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</si>
  <si>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</si>
  <si>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</si>
  <si>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</si>
  <si>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</si>
  <si>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</si>
  <si>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</si>
  <si>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</si>
  <si>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</si>
  <si>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</si>
  <si>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</si>
  <si>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</si>
  <si>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</si>
  <si>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</si>
  <si>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</si>
  <si>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</si>
  <si>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</si>
  <si>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</si>
  <si>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</si>
  <si>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</si>
  <si>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</si>
  <si>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</si>
  <si>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</si>
  <si>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</si>
  <si>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</si>
  <si>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</si>
  <si>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</si>
  <si>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</si>
  <si>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</si>
  <si>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</si>
  <si>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</si>
  <si>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</si>
  <si>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</si>
  <si>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</si>
  <si>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</si>
  <si>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</si>
  <si>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</si>
  <si>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</si>
  <si>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</si>
  <si>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</si>
  <si>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</si>
  <si>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</si>
  <si>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</si>
  <si>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</si>
  <si>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</si>
  <si>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</si>
  <si>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</si>
  <si>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</si>
  <si>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</si>
  <si>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</si>
  <si>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</si>
  <si>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</si>
  <si>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</si>
  <si>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</si>
  <si>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</si>
  <si>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</si>
  <si>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</si>
  <si>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</si>
  <si>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</si>
  <si>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</si>
  <si>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</si>
  <si>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</si>
  <si>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</si>
  <si>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</si>
  <si>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</si>
  <si>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</si>
  <si>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</si>
  <si>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</si>
  <si>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</si>
  <si>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</si>
  <si>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</si>
  <si>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</si>
  <si>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</si>
  <si>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</si>
  <si>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</si>
  <si>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</si>
  <si>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</si>
  <si>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</si>
  <si>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</si>
  <si>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</si>
  <si>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</si>
  <si>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</si>
  <si>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</si>
  <si>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</si>
  <si>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</si>
  <si>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</si>
  <si>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</si>
  <si>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</si>
  <si>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</si>
  <si>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</si>
  <si>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</si>
  <si>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</si>
  <si>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</si>
  <si>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</si>
  <si>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</si>
  <si>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</si>
  <si>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</si>
  <si>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</si>
  <si>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</si>
  <si>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</si>
  <si>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</si>
  <si>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</si>
  <si>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</si>
  <si>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</si>
  <si>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</si>
  <si>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</si>
  <si>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</si>
  <si>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</si>
  <si>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</si>
  <si>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</si>
  <si>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</si>
  <si>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</si>
  <si>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</si>
  <si>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</si>
  <si>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</si>
  <si>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</si>
  <si>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</si>
  <si>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</si>
  <si>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</si>
  <si>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</si>
  <si>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</si>
  <si>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</si>
  <si>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</si>
  <si>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</si>
  <si>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</si>
  <si>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</si>
  <si>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</si>
  <si>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</si>
  <si>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</si>
  <si>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</si>
  <si>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</si>
  <si>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</si>
  <si>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</si>
  <si>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</si>
  <si>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</si>
  <si>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</si>
  <si>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</si>
  <si>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</si>
  <si>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</si>
  <si>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</si>
  <si>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</si>
  <si>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</si>
  <si>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</si>
  <si>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</si>
  <si>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</si>
  <si>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</si>
  <si>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</si>
  <si>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</si>
  <si>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</si>
  <si>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</si>
  <si>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</si>
  <si>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</si>
  <si>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</si>
  <si>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</si>
  <si>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</si>
  <si>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</si>
  <si>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</si>
  <si>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</si>
  <si>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</si>
  <si>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</si>
  <si>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</si>
  <si>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</si>
  <si>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</si>
  <si>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</si>
  <si>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</si>
  <si>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</si>
  <si>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</si>
  <si>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</si>
  <si>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</si>
  <si>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</si>
  <si>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</si>
  <si>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</si>
  <si>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</si>
  <si>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</si>
  <si>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</si>
  <si>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</si>
  <si>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</si>
  <si>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</si>
  <si>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</si>
  <si>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</si>
  <si>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</si>
  <si>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</si>
  <si>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</si>
  <si>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</si>
  <si>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</si>
  <si>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</si>
  <si>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</si>
  <si>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</si>
  <si>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</si>
  <si>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</si>
  <si>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</si>
  <si>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</si>
  <si>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</si>
  <si>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</si>
  <si>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</si>
  <si>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</si>
  <si>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</si>
  <si>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</si>
  <si>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</si>
  <si>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</si>
  <si>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</si>
  <si>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</si>
  <si>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</si>
  <si>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</si>
  <si>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</si>
  <si>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</si>
  <si>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</si>
  <si>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</si>
  <si>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</si>
  <si>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</si>
  <si>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</si>
  <si>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</si>
  <si>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</si>
  <si>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</si>
  <si>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</si>
  <si>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</si>
  <si>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</si>
  <si>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</si>
  <si>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</si>
  <si>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</si>
  <si>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</si>
  <si>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</si>
  <si>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</si>
  <si>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</si>
  <si>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</si>
  <si>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</si>
  <si>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</si>
  <si>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</si>
  <si>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</si>
  <si>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</si>
  <si>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</si>
  <si>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</si>
  <si>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</si>
  <si>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</si>
  <si>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</si>
  <si>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</si>
  <si>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</si>
  <si>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</si>
  <si>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</si>
  <si>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</si>
  <si>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</si>
  <si>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</si>
  <si>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</si>
  <si>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</si>
  <si>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</si>
  <si>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</si>
  <si>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</si>
  <si>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</si>
  <si>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</si>
  <si>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</si>
  <si>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</si>
  <si>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</si>
  <si>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</si>
  <si>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</si>
  <si>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</si>
  <si>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</si>
  <si>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</si>
  <si>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</si>
  <si>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</si>
  <si>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</si>
  <si>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</si>
  <si>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</si>
  <si>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</si>
  <si>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</si>
  <si>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</si>
  <si>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</si>
  <si>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</si>
  <si>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</si>
  <si>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</si>
  <si>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</si>
  <si>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</si>
  <si>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</si>
  <si>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</si>
  <si>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</si>
  <si>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</si>
  <si>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</si>
  <si>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</si>
  <si>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</si>
  <si>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</si>
  <si>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</si>
  <si>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</si>
  <si>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</si>
  <si>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</si>
  <si>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</si>
  <si>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</si>
  <si>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</si>
  <si>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</si>
  <si>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</si>
  <si>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</si>
  <si>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</si>
  <si>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</si>
  <si>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</si>
  <si>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</si>
  <si>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</si>
  <si>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</si>
  <si>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</si>
  <si>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</si>
  <si>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</si>
  <si>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</si>
  <si>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</si>
  <si>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</si>
  <si>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</si>
  <si>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</si>
  <si>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</si>
  <si>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</si>
  <si>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</si>
  <si>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</si>
  <si>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</si>
  <si>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</si>
  <si>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</si>
  <si>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</si>
  <si>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</si>
  <si>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</si>
  <si>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</si>
  <si>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</si>
  <si>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</si>
  <si>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</si>
  <si>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</si>
  <si>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</si>
  <si>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</si>
  <si>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</si>
  <si>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</si>
  <si>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</si>
  <si>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</si>
  <si>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</si>
  <si>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</si>
  <si>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</si>
  <si>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</si>
  <si>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</si>
  <si>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</si>
  <si>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</si>
  <si>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</si>
  <si>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</si>
  <si>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</si>
  <si>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</si>
  <si>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</si>
  <si>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</si>
  <si>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</si>
  <si>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</si>
  <si>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</si>
  <si>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</si>
  <si>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</si>
  <si>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</si>
  <si>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</si>
  <si>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</si>
  <si>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</si>
  <si>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</si>
  <si>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</si>
  <si>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</si>
  <si>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</si>
  <si>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</si>
  <si>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</si>
  <si>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</si>
  <si>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</si>
  <si>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</si>
  <si>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</si>
  <si>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</si>
  <si>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</si>
  <si>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</si>
  <si>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</si>
  <si>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</si>
  <si>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</si>
  <si>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</si>
  <si>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</si>
  <si>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</si>
  <si>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</si>
  <si>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</si>
  <si>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</si>
  <si>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</si>
  <si>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</si>
  <si>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</si>
  <si>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</si>
  <si>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</si>
  <si>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</si>
  <si>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</si>
  <si>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</si>
  <si>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</si>
  <si>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</si>
  <si>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</si>
  <si>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</si>
  <si>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</si>
  <si>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</si>
  <si>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</si>
  <si>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</si>
  <si>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</si>
  <si>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</si>
  <si>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</si>
  <si>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</si>
  <si>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</si>
  <si>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</si>
  <si>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</si>
  <si>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</si>
  <si>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</si>
  <si>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</si>
  <si>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</si>
  <si>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</si>
  <si>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</si>
  <si>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</si>
  <si>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</si>
  <si>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</si>
  <si>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</si>
  <si>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</si>
  <si>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</si>
  <si>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</si>
  <si>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</si>
  <si>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</si>
  <si>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</si>
  <si>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</si>
  <si>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</si>
  <si>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</si>
  <si>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</si>
  <si>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</si>
  <si>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</si>
  <si>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</si>
  <si>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</si>
  <si>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</si>
  <si>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</si>
  <si>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</si>
  <si>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</si>
  <si>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</si>
  <si>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</si>
  <si>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</si>
  <si>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</si>
  <si>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</si>
  <si>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</si>
  <si>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</si>
  <si>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</si>
  <si>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</si>
  <si>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</si>
  <si>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</si>
  <si>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</si>
  <si>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</si>
  <si>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</si>
  <si>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</si>
  <si>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</si>
  <si>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</si>
  <si>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</si>
  <si>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</si>
  <si>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</si>
  <si>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</si>
  <si>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</si>
  <si>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</si>
  <si>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</si>
  <si>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</si>
  <si>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</si>
  <si>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</si>
  <si>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</si>
  <si>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</si>
  <si>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</si>
  <si>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</si>
  <si>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</si>
  <si>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</si>
  <si>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</si>
  <si>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</si>
  <si>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</si>
  <si>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</si>
  <si>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</si>
  <si>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</si>
  <si>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</si>
  <si>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</si>
  <si>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</si>
  <si>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</si>
  <si>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</si>
  <si>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</si>
  <si>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</si>
  <si>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</si>
  <si>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</si>
  <si>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</si>
  <si>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</si>
  <si>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</si>
  <si>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</si>
  <si>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</si>
  <si>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</si>
  <si>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</si>
  <si>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</si>
  <si>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</si>
  <si>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</si>
  <si>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</si>
  <si>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</si>
  <si>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</si>
  <si>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</si>
  <si>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</si>
  <si>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</si>
  <si>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</si>
  <si>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</si>
  <si>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</si>
  <si>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</si>
  <si>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</si>
  <si>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</si>
  <si>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</si>
  <si>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</si>
  <si>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</si>
  <si>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</si>
  <si>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</si>
  <si>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</si>
  <si>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</si>
  <si>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</si>
  <si>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</si>
  <si>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</si>
  <si>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</si>
  <si>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</si>
  <si>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</si>
  <si>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</si>
  <si>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</si>
  <si>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</si>
  <si>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</si>
  <si>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</si>
  <si>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</si>
  <si>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</si>
  <si>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</si>
  <si>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</si>
  <si>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</si>
  <si>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</si>
  <si>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</si>
  <si>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</si>
  <si>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</si>
  <si>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</si>
  <si>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</si>
  <si>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</si>
  <si>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</si>
  <si>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</si>
  <si>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</si>
  <si>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</si>
  <si>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</si>
  <si>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</si>
  <si>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</si>
  <si>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</si>
  <si>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</si>
  <si>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</si>
  <si>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</si>
  <si>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</si>
  <si>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</si>
  <si>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</si>
  <si>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</si>
  <si>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</si>
  <si>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</si>
  <si>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</si>
  <si>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</si>
  <si>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</si>
  <si>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</si>
  <si>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</si>
  <si>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</si>
  <si>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</si>
  <si>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</si>
  <si>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</si>
  <si>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</si>
  <si>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</si>
  <si>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</si>
  <si>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</si>
  <si>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</si>
  <si>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</si>
  <si>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</si>
  <si>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</si>
  <si>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</si>
  <si>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</si>
  <si>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</si>
  <si>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</si>
  <si>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</si>
  <si>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</si>
  <si>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</si>
  <si>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</si>
  <si>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</si>
  <si>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</si>
  <si>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</si>
  <si>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</si>
  <si>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</si>
  <si>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</si>
  <si>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</si>
  <si>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</si>
  <si>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</si>
  <si>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</si>
  <si>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</si>
  <si>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</si>
  <si>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</si>
  <si>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</si>
  <si>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</si>
  <si>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</si>
  <si>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</si>
  <si>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</si>
  <si>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</si>
  <si>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</si>
  <si>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</si>
  <si>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</si>
  <si>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</si>
  <si>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</si>
  <si>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</si>
  <si>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</si>
  <si>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</si>
  <si>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</si>
  <si>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</si>
  <si>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</si>
  <si>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</si>
  <si>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</si>
  <si>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</si>
  <si>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</si>
  <si>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</si>
  <si>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</si>
  <si>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</si>
  <si>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</si>
  <si>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</si>
  <si>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</si>
  <si>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</si>
  <si>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</si>
  <si>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</si>
  <si>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</si>
  <si>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</si>
  <si>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</si>
  <si>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</si>
  <si>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</si>
  <si>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</si>
  <si>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</si>
  <si>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</si>
  <si>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</si>
  <si>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</si>
  <si>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</si>
  <si>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</si>
  <si>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</si>
  <si>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</si>
  <si>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</si>
  <si>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</si>
  <si>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</si>
  <si>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</si>
  <si>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</si>
  <si>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</si>
  <si>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</si>
  <si>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</si>
  <si>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</si>
  <si>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</si>
  <si>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</si>
  <si>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</si>
  <si>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</si>
  <si>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</si>
  <si>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</si>
  <si>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</si>
  <si>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</si>
  <si>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</si>
  <si>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</si>
  <si>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</si>
  <si>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</si>
  <si>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</si>
  <si>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</si>
  <si>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</si>
  <si>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</si>
  <si>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</si>
  <si>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</si>
  <si>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</si>
  <si>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</si>
  <si>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</si>
  <si>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</si>
  <si>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</si>
  <si>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</si>
  <si>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</si>
  <si>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</si>
  <si>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</si>
  <si>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</si>
  <si>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</si>
  <si>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</si>
  <si>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</si>
  <si>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</si>
  <si>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</si>
  <si>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</si>
  <si>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</si>
  <si>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</si>
  <si>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</si>
  <si>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</si>
  <si>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</si>
  <si>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</si>
  <si>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</si>
  <si>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</si>
  <si>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</si>
  <si>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</si>
  <si>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</si>
  <si>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</si>
  <si>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</si>
  <si>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</si>
  <si>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</si>
  <si>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</si>
  <si>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</si>
  <si>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</si>
  <si>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</si>
  <si>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</si>
  <si>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</si>
  <si>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</si>
  <si>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</si>
  <si>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</si>
  <si>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</si>
  <si>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</si>
  <si>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</si>
  <si>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</si>
  <si>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</si>
  <si>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</si>
  <si>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</si>
  <si>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</si>
  <si>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</si>
  <si>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</si>
  <si>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</si>
  <si>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</si>
  <si>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</si>
  <si>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</si>
  <si>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</si>
  <si>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</si>
  <si>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</si>
  <si>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</si>
  <si>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</si>
  <si>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</si>
  <si>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</si>
  <si>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</si>
  <si>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</si>
  <si>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</si>
  <si>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</si>
  <si>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</si>
  <si>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</si>
  <si>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</si>
  <si>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</si>
  <si>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</si>
  <si>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</si>
  <si>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</si>
  <si>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</si>
  <si>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</si>
  <si>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</si>
  <si>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</si>
  <si>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</si>
  <si>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</si>
  <si>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</si>
  <si>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</si>
  <si>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</si>
  <si>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</si>
  <si>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</si>
  <si>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</si>
  <si>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</si>
  <si>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</si>
  <si>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</si>
  <si>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</si>
  <si>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</si>
  <si>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</si>
  <si>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</si>
  <si>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</si>
  <si>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</si>
  <si>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</si>
  <si>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</si>
  <si>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</si>
  <si>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</si>
  <si>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</si>
  <si>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</si>
  <si>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</si>
  <si>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</si>
  <si>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</si>
  <si>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</si>
  <si>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</si>
  <si>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</si>
  <si>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</si>
  <si>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</si>
  <si>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</si>
  <si>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</si>
  <si>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</si>
  <si>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</si>
  <si>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</si>
  <si>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</si>
  <si>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</si>
  <si>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</si>
  <si>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</si>
  <si>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</si>
  <si>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</si>
  <si>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</si>
  <si>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</si>
  <si>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</si>
  <si>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</si>
  <si>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</si>
  <si>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</si>
  <si>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</si>
  <si>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</si>
  <si>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</si>
  <si>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</si>
  <si>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</si>
  <si>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</si>
  <si>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</si>
  <si>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</si>
  <si>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</si>
  <si>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</si>
  <si>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</si>
  <si>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</si>
  <si>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</si>
  <si>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</si>
  <si>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</si>
  <si>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</si>
  <si>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</si>
  <si>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</si>
  <si>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</si>
  <si>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</si>
  <si>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</si>
  <si>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</si>
  <si>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</si>
  <si>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</si>
  <si>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</si>
  <si>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</si>
  <si>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</si>
  <si>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</si>
  <si>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</si>
  <si>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</si>
  <si>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</si>
  <si>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</si>
  <si>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</si>
  <si>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</si>
  <si>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</si>
  <si>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</si>
  <si>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</si>
  <si>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</si>
  <si>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</si>
  <si>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</si>
  <si>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</si>
  <si>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</si>
  <si>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</si>
  <si>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</si>
  <si>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</si>
  <si>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</si>
  <si>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</si>
  <si>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</si>
  <si>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</si>
  <si>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</si>
  <si>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</si>
  <si>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</si>
  <si>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</si>
  <si>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</si>
  <si>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</si>
  <si>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</si>
  <si>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</si>
  <si>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</si>
  <si>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</si>
  <si>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</si>
  <si>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</si>
  <si>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</si>
  <si>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</si>
  <si>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</si>
  <si>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</si>
  <si>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</si>
  <si>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</si>
  <si>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</si>
  <si>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</si>
  <si>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</si>
  <si>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</si>
  <si>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</si>
  <si>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</si>
  <si>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</si>
  <si>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</si>
  <si>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</si>
  <si>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</si>
  <si>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</si>
  <si>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</si>
  <si>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</si>
  <si>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</si>
  <si>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</si>
  <si>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</si>
  <si>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</si>
  <si>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</si>
  <si>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</si>
  <si>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</si>
  <si>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</si>
  <si>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</si>
  <si>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</si>
  <si>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</si>
  <si>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</si>
  <si>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</si>
  <si>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</si>
  <si>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</si>
  <si>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</si>
  <si>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</si>
  <si>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</si>
  <si>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</si>
  <si>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</si>
  <si>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</si>
  <si>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</si>
  <si>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</si>
  <si>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</si>
  <si>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</si>
  <si>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</si>
  <si>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</si>
  <si>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</si>
  <si>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</si>
  <si>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</si>
  <si>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</si>
  <si>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</si>
  <si>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</si>
  <si>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</si>
  <si>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</si>
  <si>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</si>
  <si>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</si>
  <si>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</si>
  <si>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</si>
  <si>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</si>
  <si>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</si>
  <si>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</si>
  <si>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</si>
  <si>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</si>
  <si>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</si>
  <si>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</si>
  <si>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</si>
  <si>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</si>
  <si>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</si>
  <si>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</si>
  <si>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</si>
  <si>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</si>
  <si>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</si>
  <si>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</si>
  <si>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</si>
  <si>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</si>
  <si>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</si>
  <si>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</si>
  <si>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</si>
  <si>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</si>
  <si>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</si>
  <si>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</si>
  <si>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</si>
  <si>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</si>
  <si>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</si>
  <si>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</si>
  <si>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</si>
  <si>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</si>
  <si>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</si>
  <si>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</si>
  <si>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</si>
  <si>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</si>
  <si>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</si>
  <si>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</si>
  <si>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</si>
  <si>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</si>
  <si>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</si>
  <si>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</si>
  <si>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</si>
  <si>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</si>
  <si>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</si>
  <si>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</si>
  <si>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</si>
  <si>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</si>
  <si>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</si>
  <si>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</si>
  <si>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</si>
  <si>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</si>
  <si>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</si>
  <si>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</si>
  <si>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</si>
  <si>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</si>
  <si>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</si>
  <si>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</si>
  <si>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</si>
  <si>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</si>
  <si>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</si>
  <si>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</si>
  <si>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</si>
  <si>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</si>
  <si>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</si>
  <si>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</si>
  <si>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</si>
  <si>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</si>
  <si>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</si>
  <si>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</si>
  <si>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</si>
  <si>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</si>
  <si>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</si>
  <si>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</si>
  <si>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</si>
  <si>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</si>
  <si>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</si>
  <si>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</si>
  <si>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</si>
  <si>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</si>
  <si>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</si>
  <si>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</si>
  <si>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</si>
  <si>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</si>
  <si>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</si>
  <si>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</si>
  <si>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</si>
  <si>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</si>
  <si>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</si>
  <si>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</si>
  <si>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</si>
  <si>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</si>
  <si>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</si>
  <si>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</si>
  <si>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</si>
  <si>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</si>
  <si>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</si>
  <si>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</si>
  <si>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</si>
  <si>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</si>
  <si>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</si>
  <si>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</si>
  <si>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</si>
  <si>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</si>
  <si>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</si>
  <si>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</si>
  <si>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</si>
  <si>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</si>
  <si>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</si>
  <si>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</si>
  <si>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</si>
  <si>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</si>
  <si>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</si>
  <si>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</si>
  <si>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</si>
  <si>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</si>
  <si>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</si>
  <si>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</si>
  <si>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</si>
  <si>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</si>
  <si>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</si>
  <si>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</si>
  <si>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</si>
  <si>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</si>
  <si>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</si>
  <si>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</si>
  <si>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</si>
  <si>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</si>
  <si>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</si>
  <si>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</si>
  <si>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</si>
  <si>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</si>
  <si>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</si>
  <si>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</si>
  <si>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</si>
  <si>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</si>
  <si>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</si>
  <si>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</si>
  <si>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</si>
  <si>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</si>
  <si>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</si>
  <si>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</si>
  <si>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</si>
  <si>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</si>
  <si>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</si>
  <si>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</si>
  <si>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</si>
  <si>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</si>
  <si>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</si>
  <si>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</si>
  <si>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</si>
  <si>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</si>
  <si>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</si>
  <si>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</si>
  <si>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</si>
  <si>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</si>
  <si>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</si>
  <si>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</si>
  <si>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</si>
  <si>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</si>
  <si>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</si>
  <si>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</si>
  <si>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</si>
  <si>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</si>
  <si>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</si>
  <si>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</si>
  <si>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</si>
  <si>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</si>
  <si>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</si>
  <si>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</si>
  <si>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</si>
  <si>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</si>
  <si>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</si>
  <si>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</si>
  <si>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</si>
  <si>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</si>
  <si>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</si>
  <si>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</si>
  <si>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</si>
  <si>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</si>
  <si>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</si>
  <si>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</si>
  <si>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</si>
  <si>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</si>
  <si>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</si>
  <si>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</si>
  <si>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</si>
  <si>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</si>
  <si>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</si>
  <si>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</si>
  <si>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</si>
  <si>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</si>
  <si>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</si>
  <si>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</si>
  <si>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</si>
  <si>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</si>
  <si>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</si>
  <si>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</si>
  <si>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</si>
  <si>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</si>
  <si>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</si>
  <si>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</si>
  <si>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</si>
  <si>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</si>
  <si>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</si>
  <si>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</si>
  <si>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</si>
  <si>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</si>
  <si>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</si>
  <si>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</si>
  <si>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</si>
  <si>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</si>
  <si>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</si>
  <si>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</si>
  <si>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</si>
  <si>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</si>
  <si>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</si>
  <si>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</si>
  <si>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</si>
  <si>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</si>
  <si>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</si>
  <si>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</si>
  <si>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</si>
  <si>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</si>
  <si>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</si>
  <si>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</si>
  <si>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</si>
  <si>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</si>
  <si>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</si>
  <si>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</si>
  <si>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</si>
  <si>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</si>
  <si>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</si>
  <si>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</si>
  <si>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</si>
  <si>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</si>
  <si>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</si>
  <si>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</si>
  <si>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</si>
  <si>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</si>
  <si>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</si>
  <si>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</si>
  <si>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</si>
  <si>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</si>
  <si>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</si>
  <si>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</si>
  <si>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</si>
  <si>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</si>
  <si>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</si>
  <si>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</si>
  <si>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</si>
  <si>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</si>
  <si>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</si>
  <si>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</si>
  <si>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</si>
  <si>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</si>
  <si>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</si>
  <si>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</si>
  <si>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</si>
  <si>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</si>
  <si>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</si>
  <si>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</si>
  <si>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</si>
  <si>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</si>
  <si>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</si>
  <si>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</si>
  <si>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</si>
  <si>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</si>
  <si>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</si>
  <si>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</si>
  <si>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</si>
  <si>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</si>
  <si>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</si>
  <si>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</si>
  <si>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</si>
  <si>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</si>
  <si>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</si>
  <si>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</si>
  <si>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</si>
  <si>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</si>
  <si>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</si>
  <si>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</si>
  <si>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</si>
  <si>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</si>
  <si>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</si>
  <si>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</si>
  <si>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</si>
  <si>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</si>
  <si>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</si>
  <si>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</si>
  <si>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</si>
  <si>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</si>
  <si>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</si>
  <si>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</si>
  <si>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</si>
  <si>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</si>
  <si>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</si>
  <si>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</si>
  <si>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</si>
  <si>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</si>
  <si>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</si>
  <si>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</si>
  <si>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</si>
  <si>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</si>
  <si>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</si>
  <si>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</si>
  <si>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</si>
  <si>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</si>
  <si>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</si>
  <si>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</si>
  <si>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</si>
  <si>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</si>
  <si>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</si>
  <si>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</si>
  <si>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</si>
  <si>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</si>
  <si>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</si>
  <si>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</si>
  <si>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</si>
  <si>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</si>
  <si>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</si>
  <si>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</si>
  <si>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</si>
  <si>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</si>
  <si>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</si>
  <si>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</si>
  <si>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</si>
  <si>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</si>
  <si>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</si>
  <si>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</si>
  <si>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</si>
  <si>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</si>
  <si>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</si>
  <si>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</si>
  <si>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</si>
  <si>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</si>
  <si>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</si>
  <si>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</si>
  <si>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</si>
  <si>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</si>
  <si>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</si>
  <si>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</si>
  <si>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</si>
  <si>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</si>
  <si>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</si>
  <si>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</si>
  <si>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</si>
  <si>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</si>
  <si>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</si>
  <si>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</si>
  <si>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</si>
  <si>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</si>
  <si>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</si>
  <si>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</si>
  <si>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</si>
  <si>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</si>
  <si>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</si>
  <si>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</si>
  <si>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</si>
  <si>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</si>
  <si>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</si>
  <si>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</si>
  <si>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</si>
  <si>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</si>
  <si>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</si>
  <si>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</si>
  <si>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</si>
  <si>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</si>
  <si>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</si>
  <si>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</si>
  <si>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</si>
  <si>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</si>
  <si>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</si>
  <si>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</si>
  <si>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</si>
  <si>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</si>
  <si>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</si>
  <si>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</si>
  <si>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</si>
  <si>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</si>
  <si>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</si>
  <si>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</si>
  <si>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</si>
  <si>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</si>
  <si>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</si>
  <si>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</si>
  <si>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</si>
  <si>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</si>
  <si>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</si>
  <si>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</si>
  <si>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</si>
  <si>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</si>
  <si>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</si>
  <si>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</si>
  <si>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</si>
  <si>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</si>
  <si>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</si>
  <si>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</si>
  <si>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</si>
  <si>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</si>
  <si>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</si>
  <si>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</si>
  <si>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</si>
  <si>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</si>
  <si>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</si>
  <si>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</si>
  <si>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</si>
  <si>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</si>
  <si>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</si>
  <si>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</si>
  <si>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</si>
  <si>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</si>
  <si>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</si>
  <si>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</si>
  <si>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</si>
  <si>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</si>
  <si>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</si>
  <si>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</si>
  <si>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</si>
  <si>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</si>
  <si>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</si>
  <si>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</si>
  <si>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</si>
  <si>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</si>
  <si>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</si>
  <si>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</si>
  <si>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</si>
  <si>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</si>
  <si>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</si>
  <si>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</si>
  <si>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</si>
  <si>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</si>
  <si>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</si>
  <si>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</si>
  <si>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</si>
  <si>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</si>
  <si>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</si>
  <si>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</si>
  <si>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</si>
  <si>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</si>
  <si>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</si>
  <si>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</si>
  <si>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</si>
  <si>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</si>
  <si>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</si>
  <si>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</si>
  <si>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</si>
  <si>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</si>
  <si>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</si>
  <si>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</si>
  <si>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</si>
  <si>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</si>
  <si>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</si>
  <si>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</si>
  <si>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</si>
  <si>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</si>
  <si>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</si>
  <si>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</si>
  <si>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</si>
  <si>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</si>
  <si>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</si>
  <si>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</si>
  <si>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</si>
  <si>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</si>
  <si>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</si>
  <si>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</si>
  <si>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</si>
  <si>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</si>
  <si>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</si>
  <si>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</si>
  <si>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</si>
  <si>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</si>
  <si>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</si>
  <si>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</si>
  <si>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</si>
  <si>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</si>
  <si>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</si>
  <si>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</si>
  <si>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</si>
  <si>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</si>
  <si>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</si>
  <si>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</si>
  <si>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</si>
  <si>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</si>
  <si>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</si>
  <si>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</si>
  <si>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</si>
  <si>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</si>
  <si>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</si>
  <si>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</si>
  <si>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</si>
  <si>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</si>
  <si>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</si>
  <si>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</si>
  <si>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</si>
  <si>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</si>
  <si>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</si>
  <si>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</si>
  <si>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</si>
  <si>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</si>
  <si>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</si>
  <si>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</si>
  <si>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</si>
  <si>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</si>
  <si>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</si>
  <si>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</si>
  <si>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</si>
  <si>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</si>
  <si>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</si>
  <si>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</si>
  <si>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</si>
  <si>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</si>
  <si>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</si>
  <si>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</si>
  <si>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</si>
  <si>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</si>
  <si>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</si>
  <si>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</si>
  <si>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</si>
  <si>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</si>
  <si>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</si>
  <si>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</si>
  <si>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</si>
  <si>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</si>
  <si>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</si>
  <si>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</si>
  <si>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</si>
  <si>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</si>
  <si>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</si>
  <si>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</si>
  <si>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</si>
  <si>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</si>
  <si>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</si>
  <si>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</si>
  <si>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</si>
  <si>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</si>
  <si>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</si>
  <si>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</si>
  <si>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</si>
  <si>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</si>
  <si>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</si>
  <si>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</si>
  <si>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</si>
  <si>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</si>
  <si>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</si>
  <si>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</si>
  <si>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</si>
  <si>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</si>
  <si>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</si>
  <si>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</si>
  <si>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</si>
  <si>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</si>
  <si>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</si>
  <si>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</si>
  <si>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</si>
  <si>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</si>
  <si>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</si>
  <si>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</si>
  <si>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</si>
  <si>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</si>
  <si>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</si>
  <si>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</si>
  <si>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</si>
  <si>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</si>
  <si>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</si>
  <si>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</si>
  <si>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</si>
  <si>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</si>
  <si>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</si>
  <si>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</si>
  <si>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</si>
  <si>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</si>
  <si>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</si>
  <si>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</si>
  <si>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</si>
  <si>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</si>
  <si>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</si>
  <si>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</si>
  <si>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</si>
  <si>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</si>
  <si>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</si>
  <si>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</si>
  <si>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</si>
  <si>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</si>
  <si>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</si>
  <si>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</si>
  <si>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</si>
  <si>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</si>
  <si>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</si>
  <si>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</si>
  <si>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</si>
  <si>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</si>
  <si>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</si>
  <si>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</si>
  <si>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</si>
  <si>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</si>
  <si>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</si>
  <si>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</si>
  <si>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</si>
  <si>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</si>
  <si>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</si>
  <si>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</si>
  <si>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</si>
  <si>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</si>
  <si>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</si>
  <si>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</si>
  <si>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</si>
  <si>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</si>
  <si>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</si>
  <si>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</si>
  <si>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</si>
  <si>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</si>
  <si>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</si>
  <si>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</si>
  <si>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</si>
  <si>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</si>
  <si>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</si>
  <si>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</si>
  <si>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</si>
  <si>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</si>
  <si>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</si>
  <si>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</si>
  <si>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</si>
  <si>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</si>
  <si>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</si>
  <si>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</si>
  <si>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</si>
  <si>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</si>
  <si>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</si>
  <si>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</si>
  <si>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</si>
  <si>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</si>
  <si>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</si>
  <si>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</si>
  <si>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</si>
  <si>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</si>
  <si>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</si>
  <si>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</si>
  <si>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</si>
  <si>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</si>
  <si>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</si>
  <si>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</si>
  <si>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</si>
  <si>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</si>
  <si>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</si>
  <si>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</si>
  <si>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</si>
  <si>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</si>
  <si>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</si>
  <si>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</si>
  <si>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</si>
  <si>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</si>
  <si>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</si>
  <si>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</si>
  <si>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</si>
  <si>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</si>
  <si>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</si>
  <si>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</si>
  <si>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</si>
  <si>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</si>
  <si>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</si>
  <si>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</si>
  <si>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</si>
  <si>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</si>
  <si>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</si>
  <si>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</si>
  <si>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</si>
  <si>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</si>
  <si>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</si>
  <si>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</si>
  <si>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</si>
  <si>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</si>
  <si>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</si>
  <si>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</si>
  <si>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</si>
  <si>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</si>
  <si>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</si>
  <si>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</si>
  <si>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</si>
  <si>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</si>
  <si>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</si>
  <si>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</si>
  <si>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</si>
  <si>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</si>
  <si>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</si>
  <si>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</si>
  <si>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</si>
  <si>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</si>
  <si>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</si>
  <si>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</si>
  <si>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</si>
  <si>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</si>
  <si>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</si>
  <si>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</si>
  <si>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</si>
  <si>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</si>
  <si>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</si>
  <si>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</si>
  <si>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</si>
  <si>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</si>
  <si>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</si>
  <si>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</si>
  <si>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</si>
  <si>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</si>
  <si>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</si>
  <si>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</si>
  <si>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</si>
  <si>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</si>
  <si>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</si>
  <si>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</si>
  <si>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</si>
  <si>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</si>
  <si>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</si>
  <si>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</si>
  <si>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</si>
  <si>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</si>
  <si>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</si>
  <si>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</si>
  <si>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</si>
  <si>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</si>
  <si>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</si>
  <si>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</si>
  <si>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</si>
  <si>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</si>
  <si>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</si>
  <si>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</si>
  <si>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</si>
  <si>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</si>
  <si>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</si>
  <si>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</si>
  <si>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</si>
  <si>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</si>
  <si>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</si>
  <si>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</si>
  <si>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</si>
  <si>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</si>
  <si>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</si>
  <si>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</si>
  <si>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</si>
  <si>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</si>
  <si>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</si>
  <si>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</si>
  <si>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</si>
  <si>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</si>
  <si>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</si>
  <si>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</si>
  <si>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</si>
  <si>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</si>
  <si>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</si>
  <si>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</si>
  <si>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</si>
  <si>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</si>
  <si>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</si>
  <si>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</si>
  <si>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</si>
  <si>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</si>
  <si>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</si>
  <si>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</si>
  <si>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</si>
  <si>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</si>
  <si>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</si>
  <si>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</si>
  <si>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</si>
  <si>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</si>
  <si>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</si>
  <si>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</si>
  <si>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</si>
  <si>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</si>
  <si>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</si>
  <si>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</si>
  <si>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</si>
  <si>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</si>
  <si>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</si>
  <si>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</si>
  <si>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</si>
  <si>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</si>
  <si>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</si>
  <si>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</si>
  <si>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</si>
  <si>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</si>
  <si>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</si>
  <si>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</si>
  <si>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</si>
  <si>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</si>
  <si>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</si>
  <si>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</si>
  <si>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</si>
  <si>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</si>
  <si>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</si>
  <si>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</si>
  <si>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</si>
  <si>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</si>
  <si>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</si>
  <si>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</si>
  <si>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</si>
  <si>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</si>
  <si>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</si>
  <si>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</si>
  <si>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</si>
  <si>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</si>
  <si>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</si>
  <si>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</si>
  <si>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</si>
  <si>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</si>
  <si>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</si>
  <si>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</si>
  <si>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</si>
  <si>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</si>
  <si>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</si>
  <si>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</si>
  <si>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</si>
  <si>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</si>
  <si>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</si>
  <si>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</si>
  <si>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</si>
  <si>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</si>
  <si>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</si>
  <si>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</si>
  <si>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</si>
  <si>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</si>
  <si>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</si>
  <si>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</si>
  <si>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</si>
  <si>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</si>
  <si>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</si>
  <si>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</si>
  <si>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</si>
  <si>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</si>
  <si>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</si>
  <si>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</si>
  <si>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</si>
  <si>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</si>
  <si>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</si>
  <si>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</si>
  <si>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</si>
  <si>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</si>
  <si>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</si>
  <si>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</si>
  <si>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</si>
  <si>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</si>
  <si>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</si>
  <si>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</si>
  <si>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</si>
  <si>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</si>
  <si>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</si>
  <si>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</si>
  <si>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</si>
  <si>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</si>
  <si>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</si>
  <si>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</si>
  <si>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</si>
  <si>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</si>
  <si>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</si>
  <si>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</si>
  <si>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</si>
  <si>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</si>
  <si>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</si>
  <si>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</si>
  <si>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</si>
  <si>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</si>
  <si>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</si>
  <si>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</si>
  <si>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</si>
  <si>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</si>
  <si>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</si>
  <si>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</si>
  <si>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</si>
  <si>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</si>
  <si>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</si>
  <si>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</si>
  <si>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</si>
  <si>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</si>
  <si>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</si>
  <si>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</si>
  <si>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</si>
  <si>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</si>
  <si>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</si>
  <si>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</si>
  <si>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</si>
  <si>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</si>
  <si>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</si>
  <si>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</si>
  <si>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</si>
  <si>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</si>
  <si>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</si>
  <si>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</si>
  <si>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</si>
  <si>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</si>
  <si>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</si>
  <si>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</si>
  <si>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</si>
  <si>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</si>
  <si>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</si>
  <si>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</si>
  <si>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</si>
  <si>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</si>
  <si>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</si>
  <si>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</si>
  <si>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</si>
  <si>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</si>
  <si>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</si>
  <si>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</si>
  <si>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</si>
  <si>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</si>
  <si>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</si>
  <si>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</si>
  <si>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</si>
  <si>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</si>
  <si>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</si>
  <si>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</si>
  <si>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</si>
  <si>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</si>
  <si>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</si>
  <si>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</si>
  <si>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</si>
  <si>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</si>
  <si>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</si>
  <si>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</si>
  <si>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</si>
  <si>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</si>
  <si>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</si>
  <si>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</si>
  <si>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</si>
  <si>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</si>
  <si>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</si>
  <si>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</si>
  <si>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</si>
  <si>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</si>
  <si>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</si>
  <si>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</si>
  <si>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</si>
  <si>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</si>
  <si>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</si>
  <si>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</si>
  <si>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</si>
  <si>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</si>
  <si>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</si>
  <si>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</si>
  <si>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</si>
  <si>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</si>
  <si>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</si>
  <si>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</si>
  <si>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</si>
  <si>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</si>
  <si>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</si>
  <si>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</si>
  <si>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</si>
  <si>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</si>
  <si>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</si>
  <si>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</si>
  <si>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</si>
  <si>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</si>
  <si>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</si>
  <si>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</si>
  <si>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</si>
  <si>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</si>
  <si>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</si>
  <si>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</si>
  <si>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</si>
  <si>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</si>
  <si>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</si>
  <si>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</si>
  <si>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</si>
  <si>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</si>
  <si>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</si>
  <si>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</si>
  <si>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</si>
  <si>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</si>
  <si>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</si>
  <si>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</si>
  <si>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</si>
  <si>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</si>
  <si>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</si>
  <si>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</si>
  <si>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</si>
  <si>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</si>
  <si>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</si>
  <si>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</si>
  <si>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</si>
  <si>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</si>
  <si>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</si>
  <si>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</si>
  <si>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</si>
  <si>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</si>
  <si>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</si>
  <si>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</si>
  <si>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</si>
  <si>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</si>
  <si>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</si>
  <si>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</si>
  <si>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</si>
  <si>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</si>
  <si>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</si>
  <si>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</si>
  <si>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</si>
  <si>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</si>
  <si>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</si>
  <si>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</si>
  <si>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</si>
  <si>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</si>
  <si>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</si>
  <si>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</si>
  <si>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</si>
  <si>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</si>
  <si>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</si>
  <si>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</si>
  <si>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</si>
  <si>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</si>
  <si>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</si>
  <si>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</si>
  <si>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</si>
  <si>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</si>
  <si>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</si>
  <si>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</si>
  <si>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</si>
  <si>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</si>
  <si>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</si>
  <si>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</si>
  <si>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</si>
  <si>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</si>
  <si>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</si>
  <si>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</si>
  <si>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</si>
  <si>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</si>
  <si>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</si>
  <si>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</si>
  <si>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</si>
  <si>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</si>
  <si>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</si>
  <si>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</si>
  <si>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</si>
  <si>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</si>
  <si>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</si>
  <si>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</si>
  <si>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</si>
  <si>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</si>
  <si>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</si>
  <si>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</si>
  <si>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</si>
  <si>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</si>
  <si>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</si>
  <si>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</si>
  <si>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</si>
  <si>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</si>
  <si>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</si>
  <si>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</si>
  <si>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</si>
  <si>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</si>
  <si>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</si>
  <si>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</si>
  <si>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</si>
  <si>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</si>
  <si>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</si>
  <si>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</si>
  <si>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</si>
  <si>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</si>
  <si>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</si>
  <si>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</si>
  <si>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</si>
  <si>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</si>
  <si>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</si>
  <si>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</si>
  <si>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</si>
  <si>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</si>
  <si>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</si>
  <si>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</si>
  <si>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</si>
  <si>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</si>
  <si>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</si>
  <si>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</si>
  <si>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</si>
  <si>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</si>
  <si>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</si>
  <si>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</si>
  <si>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</si>
  <si>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</si>
  <si>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</si>
  <si>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</si>
  <si>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</si>
  <si>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</si>
  <si>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</si>
  <si>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</si>
  <si>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</si>
  <si>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</si>
  <si>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</si>
  <si>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</si>
  <si>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</si>
  <si>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</si>
  <si>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</si>
  <si>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</si>
  <si>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</si>
  <si>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</si>
  <si>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</si>
  <si>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</si>
  <si>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</si>
  <si>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</si>
  <si>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</si>
  <si>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</si>
  <si>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</si>
  <si>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</si>
  <si>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</si>
  <si>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</si>
  <si>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</si>
  <si>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</si>
  <si>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</si>
  <si>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</si>
  <si>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</si>
  <si>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</si>
  <si>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</si>
  <si>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</si>
  <si>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</si>
  <si>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</si>
  <si>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</si>
  <si>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</si>
  <si>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</si>
  <si>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</si>
  <si>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</si>
  <si>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</si>
  <si>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</si>
  <si>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</si>
  <si>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</si>
  <si>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</si>
  <si>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</si>
  <si>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</si>
  <si>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</si>
  <si>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</si>
  <si>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</si>
  <si>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</si>
  <si>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</si>
  <si>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</si>
  <si>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</si>
  <si>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</si>
  <si>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</si>
  <si>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</si>
  <si>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</si>
  <si>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</si>
  <si>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</si>
  <si>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</si>
  <si>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</si>
  <si>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</si>
  <si>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</si>
  <si>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</si>
  <si>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</si>
  <si>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</si>
  <si>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</si>
  <si>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</si>
  <si>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</si>
  <si>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</si>
  <si>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</si>
  <si>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</si>
  <si>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</si>
  <si>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</si>
  <si>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</si>
  <si>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</si>
  <si>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</si>
  <si>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</si>
  <si>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</si>
  <si>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</si>
  <si>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</si>
  <si>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</si>
  <si>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</si>
  <si>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</si>
  <si>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</si>
  <si>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</si>
  <si>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</si>
  <si>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</si>
  <si>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</si>
  <si>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</si>
  <si>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</si>
  <si>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</si>
  <si>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</si>
  <si>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</si>
  <si>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</si>
  <si>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</si>
  <si>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</si>
  <si>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</si>
  <si>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</si>
  <si>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</si>
  <si>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</si>
  <si>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</si>
  <si>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</si>
  <si>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</si>
  <si>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</si>
  <si>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</si>
  <si>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</si>
  <si>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</si>
  <si>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</si>
  <si>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</si>
  <si>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</si>
  <si>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</si>
  <si>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</si>
  <si>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</si>
  <si>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</si>
  <si>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</si>
  <si>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</si>
  <si>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</si>
  <si>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</si>
  <si>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</si>
  <si>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</si>
  <si>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</si>
  <si>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</si>
  <si>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</si>
  <si>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</si>
  <si>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</si>
  <si>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</si>
  <si>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</si>
  <si>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</si>
  <si>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</si>
  <si>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</si>
  <si>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</si>
  <si>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</si>
  <si>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</si>
  <si>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</si>
  <si>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</si>
  <si>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</si>
  <si>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</si>
  <si>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</si>
  <si>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</si>
  <si>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</si>
  <si>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</si>
  <si>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</si>
  <si>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</si>
  <si>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</si>
  <si>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</si>
  <si>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</si>
  <si>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</si>
  <si>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</si>
  <si>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</si>
  <si>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</si>
  <si>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</si>
  <si>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</si>
  <si>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</si>
  <si>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</si>
  <si>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</si>
  <si>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</si>
  <si>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</si>
  <si>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</si>
  <si>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</si>
  <si>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</si>
  <si>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</si>
  <si>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</si>
  <si>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</si>
  <si>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</si>
  <si>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</si>
  <si>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</si>
  <si>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</si>
  <si>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</si>
  <si>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</si>
  <si>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</si>
  <si>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</si>
  <si>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</si>
  <si>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</si>
  <si>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</si>
  <si>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</si>
  <si>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</si>
  <si>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</si>
  <si>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</si>
  <si>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</si>
  <si>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</si>
  <si>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</si>
  <si>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</si>
  <si>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</si>
  <si>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</si>
  <si>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</si>
  <si>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</si>
  <si>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</si>
  <si>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</si>
  <si>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</si>
  <si>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</si>
  <si>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</si>
  <si>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</si>
  <si>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</si>
  <si>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</si>
  <si>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</si>
  <si>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</si>
  <si>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</si>
  <si>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</si>
  <si>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</si>
  <si>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</si>
  <si>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</si>
  <si>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</si>
  <si>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</si>
  <si>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</si>
  <si>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</si>
  <si>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</si>
  <si>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</si>
  <si>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</si>
  <si>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</si>
  <si>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</si>
  <si>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</si>
  <si>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</si>
  <si>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</si>
  <si>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</si>
  <si>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</si>
  <si>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</si>
  <si>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</si>
  <si>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</si>
  <si>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</si>
  <si>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</si>
  <si>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</si>
  <si>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</si>
  <si>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</si>
  <si>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</si>
  <si>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</si>
  <si>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</si>
  <si>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</si>
  <si>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</si>
  <si>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</si>
  <si>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</si>
  <si>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</si>
  <si>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</si>
  <si>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</si>
  <si>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</si>
  <si>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</si>
  <si>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</si>
  <si>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</si>
  <si>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</si>
  <si>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</si>
  <si>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</si>
  <si>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</si>
  <si>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</si>
  <si>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</si>
  <si>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</si>
  <si>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</si>
  <si>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</si>
  <si>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</si>
  <si>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</si>
  <si>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</si>
  <si>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</si>
  <si>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</si>
  <si>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</si>
  <si>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</si>
  <si>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</si>
  <si>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</si>
  <si>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</si>
  <si>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</si>
  <si>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</si>
  <si>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</si>
  <si>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</si>
  <si>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</si>
  <si>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</si>
  <si>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</si>
  <si>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</si>
  <si>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</si>
  <si>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</si>
  <si>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</si>
  <si>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</si>
  <si>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</si>
  <si>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</si>
  <si>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</si>
  <si>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</si>
  <si>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</si>
  <si>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</si>
  <si>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</si>
  <si>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</si>
  <si>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</si>
  <si>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</si>
  <si>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</si>
  <si>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</si>
  <si>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</si>
  <si>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</si>
  <si>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</si>
  <si>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</si>
  <si>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</si>
  <si>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</si>
  <si>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</si>
  <si>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</si>
  <si>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</si>
  <si>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</si>
  <si>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</si>
  <si>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</si>
  <si>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</si>
  <si>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</si>
  <si>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</si>
  <si>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</si>
  <si>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</si>
  <si>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</si>
  <si>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</si>
  <si>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</si>
  <si>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</si>
  <si>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</si>
  <si>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</si>
  <si>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</si>
  <si>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</si>
  <si>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</si>
  <si>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</si>
  <si>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</si>
  <si>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</si>
  <si>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</si>
  <si>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</si>
  <si>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</si>
  <si>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</si>
  <si>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</si>
  <si>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</si>
  <si>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</si>
  <si>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</si>
  <si>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</si>
  <si>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</si>
  <si>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</si>
  <si>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</si>
  <si>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</si>
  <si>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</si>
  <si>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</si>
  <si>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</si>
  <si>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</si>
  <si>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</si>
  <si>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</si>
  <si>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</si>
  <si>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</si>
  <si>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</si>
  <si>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</si>
  <si>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</si>
  <si>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</si>
  <si>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</si>
  <si>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</si>
  <si>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</si>
  <si>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</si>
  <si>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</si>
  <si>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</si>
  <si>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</si>
  <si>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</si>
  <si>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</si>
  <si>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</si>
  <si>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</si>
  <si>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</si>
  <si>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</si>
  <si>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</si>
  <si>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</si>
  <si>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</si>
  <si>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</si>
  <si>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</si>
  <si>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</si>
  <si>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</si>
  <si>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</si>
  <si>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</si>
  <si>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</si>
  <si>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</si>
  <si>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</si>
  <si>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</si>
  <si>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</si>
  <si>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</si>
  <si>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</si>
  <si>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</si>
  <si>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</si>
  <si>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</si>
  <si>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</si>
  <si>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</si>
  <si>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</si>
  <si>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</si>
  <si>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</si>
  <si>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</si>
  <si>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</si>
  <si>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</si>
  <si>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</si>
  <si>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</si>
  <si>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</si>
  <si>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</si>
  <si>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</si>
  <si>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</si>
  <si>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</si>
  <si>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</si>
  <si>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</si>
  <si>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</si>
  <si>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</si>
  <si>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</si>
  <si>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</si>
  <si>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</si>
  <si>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</si>
  <si>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</si>
  <si>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</si>
  <si>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</si>
  <si>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</si>
  <si>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</si>
  <si>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</si>
  <si>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</si>
  <si>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</si>
  <si>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</si>
  <si>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</si>
  <si>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</si>
  <si>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</si>
  <si>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</si>
  <si>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</si>
  <si>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</si>
  <si>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</si>
  <si>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</si>
  <si>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</si>
  <si>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</si>
  <si>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</si>
  <si>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</si>
  <si>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</si>
  <si>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</si>
  <si>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</si>
  <si>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</si>
  <si>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</si>
  <si>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</si>
  <si>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</si>
  <si>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</si>
  <si>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</si>
  <si>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</si>
  <si>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</si>
  <si>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</si>
  <si>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</si>
  <si>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</si>
  <si>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</si>
  <si>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</si>
  <si>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</si>
  <si>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</si>
  <si>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</si>
  <si>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</si>
  <si>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</si>
  <si>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</si>
  <si>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</si>
  <si>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</si>
  <si>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</si>
  <si>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</si>
  <si>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</si>
  <si>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</si>
  <si>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</si>
  <si>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</si>
  <si>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</si>
  <si>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</si>
  <si>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</si>
  <si>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</si>
  <si>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</si>
  <si>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</si>
  <si>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</si>
  <si>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</si>
  <si>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</si>
  <si>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</si>
  <si>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</si>
  <si>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</si>
  <si>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</si>
  <si>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</si>
  <si>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</si>
  <si>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</si>
  <si>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</si>
  <si>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</si>
  <si>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</si>
  <si>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</si>
  <si>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</si>
  <si>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</si>
  <si>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</si>
  <si>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</si>
  <si>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</si>
  <si>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</si>
  <si>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</si>
  <si>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</si>
  <si>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</si>
  <si>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</si>
  <si>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</si>
  <si>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</si>
  <si>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</si>
  <si>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</si>
  <si>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</si>
  <si>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</si>
  <si>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</si>
  <si>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</si>
  <si>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</si>
  <si>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</si>
  <si>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</si>
  <si>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</si>
  <si>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</si>
  <si>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</si>
  <si>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</si>
  <si>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</si>
  <si>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</si>
  <si>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</si>
  <si>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</si>
  <si>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</si>
  <si>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</si>
  <si>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</si>
  <si>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</si>
  <si>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</si>
  <si>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</si>
  <si>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</si>
  <si>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</si>
  <si>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</si>
  <si>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</si>
  <si>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</si>
  <si>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</si>
  <si>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</si>
  <si>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</si>
  <si>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</si>
  <si>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</si>
  <si>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</si>
  <si>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</si>
  <si>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</si>
  <si>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</si>
  <si>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</si>
  <si>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</si>
  <si>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</si>
  <si>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</si>
  <si>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</si>
  <si>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</si>
  <si>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</si>
  <si>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</si>
  <si>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</si>
  <si>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</si>
  <si>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</si>
  <si>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</si>
  <si>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</si>
  <si>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</si>
  <si>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</si>
  <si>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</si>
  <si>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</si>
  <si>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</si>
  <si>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</si>
  <si>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</si>
  <si>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</si>
  <si>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</si>
  <si>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</si>
  <si>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</si>
  <si>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</si>
  <si>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</si>
  <si>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</si>
  <si>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</si>
  <si>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</si>
  <si>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</si>
  <si>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</si>
  <si>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</si>
  <si>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</si>
  <si>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</si>
  <si>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</si>
  <si>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</si>
  <si>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</si>
  <si>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</si>
  <si>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</si>
  <si>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</si>
  <si>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</si>
  <si>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</si>
  <si>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</si>
  <si>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</si>
  <si>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</si>
  <si>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</si>
  <si>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</si>
  <si>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</si>
  <si>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</si>
  <si>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</si>
  <si>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</si>
  <si>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</si>
  <si>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</si>
  <si>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</si>
  <si>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</si>
  <si>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</si>
  <si>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</si>
  <si>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</si>
  <si>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</si>
  <si>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</si>
  <si>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</si>
  <si>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</si>
  <si>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</si>
  <si>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</si>
  <si>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</si>
  <si>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</si>
  <si>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</si>
  <si>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</si>
  <si>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</si>
  <si>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</si>
  <si>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</si>
  <si>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</si>
  <si>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</si>
  <si>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</si>
  <si>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</si>
  <si>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</si>
  <si>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</si>
  <si>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</si>
  <si>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</si>
  <si>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</si>
  <si>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</si>
  <si>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</si>
  <si>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</si>
  <si>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</si>
  <si>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</si>
  <si>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</si>
  <si>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</si>
  <si>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</si>
  <si>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</si>
  <si>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</si>
  <si>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</si>
  <si>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</si>
  <si>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</si>
  <si>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</si>
  <si>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</si>
  <si>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</si>
  <si>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</si>
  <si>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</si>
  <si>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</si>
  <si>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</si>
  <si>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</si>
  <si>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</si>
  <si>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</si>
  <si>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</si>
  <si>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</si>
  <si>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</si>
  <si>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</si>
  <si>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</si>
  <si>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</si>
  <si>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</si>
  <si>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</si>
  <si>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</si>
  <si>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</si>
  <si>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</si>
  <si>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</si>
  <si>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</si>
  <si>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</si>
  <si>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</si>
  <si>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</si>
  <si>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</si>
  <si>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</si>
  <si>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</si>
  <si>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</si>
  <si>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</si>
  <si>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</si>
  <si>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</si>
  <si>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</si>
  <si>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</si>
  <si>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</si>
  <si>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</si>
  <si>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</si>
  <si>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</si>
  <si>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</si>
  <si>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</si>
  <si>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</si>
  <si>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</si>
  <si>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</si>
  <si>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</si>
  <si>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</si>
  <si>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</si>
  <si>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</si>
  <si>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</si>
  <si>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</si>
  <si>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</si>
  <si>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</si>
  <si>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</si>
  <si>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</si>
  <si>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</si>
  <si>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</si>
  <si>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</si>
  <si>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</si>
  <si>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</si>
  <si>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</si>
  <si>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</si>
  <si>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</si>
  <si>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</si>
  <si>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</si>
  <si>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</si>
  <si>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</si>
  <si>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</si>
  <si>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</si>
  <si>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</si>
  <si>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</si>
  <si>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</si>
  <si>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</si>
  <si>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</si>
  <si>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</si>
  <si>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</si>
  <si>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</si>
  <si>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</si>
  <si>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</si>
  <si>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</si>
  <si>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</si>
  <si>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</si>
  <si>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</si>
  <si>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</si>
  <si>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</si>
  <si>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</si>
  <si>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</si>
  <si>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</si>
  <si>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</si>
  <si>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</si>
  <si>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</si>
  <si>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</si>
  <si>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</si>
  <si>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</si>
  <si>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</si>
  <si>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</si>
  <si>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</si>
  <si>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</si>
  <si>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</si>
  <si>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</si>
  <si>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</si>
  <si>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</si>
  <si>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</si>
  <si>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</si>
  <si>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</si>
  <si>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</si>
  <si>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</si>
  <si>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</si>
  <si>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</si>
  <si>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</si>
  <si>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</si>
  <si>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</si>
  <si>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</si>
  <si>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</si>
  <si>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</si>
  <si>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</si>
  <si>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</si>
  <si>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</si>
  <si>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</si>
  <si>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</si>
  <si>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</si>
  <si>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</si>
  <si>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</si>
  <si>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</si>
  <si>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</si>
  <si>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</si>
  <si>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</si>
  <si>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</si>
  <si>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</si>
  <si>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</si>
  <si>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</si>
  <si>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</si>
  <si>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</si>
  <si>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</si>
  <si>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</si>
  <si>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</si>
  <si>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</si>
  <si>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</si>
  <si>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</si>
  <si>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</si>
  <si>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</si>
  <si>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</si>
  <si>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</si>
  <si>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</si>
  <si>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</si>
  <si>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</si>
  <si>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</si>
  <si>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</si>
  <si>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</si>
  <si>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</si>
  <si>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</si>
  <si>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</si>
  <si>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</si>
  <si>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</si>
  <si>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</si>
  <si>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</si>
  <si>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</si>
  <si>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</si>
  <si>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</si>
  <si>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</si>
  <si>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</si>
  <si>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</si>
  <si>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</si>
  <si>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</si>
  <si>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</si>
  <si>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</si>
  <si>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</si>
  <si>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</si>
  <si>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</si>
  <si>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</si>
  <si>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</si>
  <si>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</si>
  <si>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</si>
  <si>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</si>
  <si>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</si>
  <si>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</si>
  <si>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</si>
  <si>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</si>
  <si>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</si>
  <si>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</si>
  <si>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</si>
  <si>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</si>
  <si>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</si>
  <si>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</si>
  <si>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</si>
  <si>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</si>
  <si>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</si>
  <si>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</si>
  <si>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</si>
  <si>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</si>
  <si>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</si>
  <si>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</si>
  <si>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</si>
  <si>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</si>
  <si>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</si>
  <si>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</si>
  <si>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</si>
  <si>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</si>
  <si>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</si>
  <si>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</si>
  <si>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</si>
  <si>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</si>
  <si>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</si>
  <si>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</si>
  <si>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</si>
  <si>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</si>
  <si>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</si>
  <si>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</si>
  <si>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</si>
  <si>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</si>
  <si>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</si>
  <si>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</si>
  <si>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</si>
  <si>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</si>
  <si>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</si>
  <si>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</si>
  <si>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</si>
  <si>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</si>
  <si>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</si>
  <si>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</si>
  <si>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</si>
  <si>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</si>
  <si>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</si>
  <si>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</si>
  <si>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</si>
  <si>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</si>
  <si>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</si>
  <si>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</si>
  <si>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</si>
  <si>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</si>
  <si>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</si>
  <si>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</si>
  <si>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</si>
  <si>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</si>
  <si>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</si>
  <si>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</si>
  <si>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</si>
  <si>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</si>
  <si>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</si>
  <si>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</si>
  <si>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</si>
  <si>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</si>
  <si>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</si>
  <si>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</si>
  <si>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</si>
  <si>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</si>
  <si>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</si>
  <si>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</si>
  <si>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</si>
  <si>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</si>
  <si>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</si>
  <si>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</si>
  <si>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</si>
  <si>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</si>
  <si>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</si>
  <si>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</si>
  <si>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</si>
  <si>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</si>
  <si>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</si>
  <si>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</si>
  <si>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</si>
  <si>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</si>
  <si>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</si>
  <si>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</si>
  <si>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</si>
  <si>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</si>
  <si>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</si>
  <si>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</si>
  <si>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</si>
  <si>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</si>
  <si>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</si>
  <si>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</si>
  <si>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</si>
  <si>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</si>
  <si>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</si>
  <si>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</si>
  <si>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</si>
  <si>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</si>
  <si>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</si>
  <si>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</si>
  <si>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</si>
  <si>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</si>
  <si>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</si>
  <si>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</si>
  <si>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</si>
  <si>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</si>
  <si>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</si>
  <si>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</si>
  <si>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</si>
  <si>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</si>
  <si>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</si>
  <si>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</si>
  <si>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</si>
  <si>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</si>
  <si>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</si>
  <si>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</si>
  <si>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</si>
  <si>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</si>
  <si>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</si>
  <si>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</si>
  <si>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</si>
  <si>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</si>
  <si>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</si>
  <si>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</si>
  <si>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</si>
  <si>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</si>
  <si>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</si>
  <si>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</si>
  <si>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</si>
  <si>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</si>
  <si>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</si>
  <si>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</si>
  <si>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</si>
  <si>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</si>
  <si>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</si>
  <si>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</si>
  <si>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</si>
  <si>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</si>
  <si>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</si>
  <si>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</si>
  <si>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</si>
  <si>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</si>
  <si>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</si>
  <si>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</si>
  <si>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</si>
  <si>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</si>
  <si>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</si>
  <si>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</si>
  <si>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</si>
  <si>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</si>
  <si>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</si>
  <si>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</si>
  <si>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</si>
  <si>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</si>
  <si>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</si>
  <si>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</si>
  <si>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</si>
  <si>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</si>
  <si>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</si>
  <si>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</si>
  <si>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</si>
  <si>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</si>
  <si>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</si>
  <si>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</si>
  <si>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</si>
  <si>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</si>
  <si>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</si>
  <si>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</si>
  <si>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</si>
  <si>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</si>
  <si>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</si>
  <si>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</si>
  <si>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</si>
  <si>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</si>
  <si>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</si>
  <si>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</si>
  <si>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</si>
  <si>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</si>
  <si>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</si>
  <si>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</si>
  <si>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</si>
  <si>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</si>
  <si>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</si>
  <si>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</si>
  <si>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</si>
  <si>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</si>
  <si>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</si>
  <si>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</si>
  <si>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</si>
  <si>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</si>
  <si>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</si>
  <si>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</si>
  <si>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</si>
  <si>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</si>
  <si>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</si>
  <si>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</si>
  <si>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</si>
  <si>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</si>
  <si>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</si>
  <si>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</si>
  <si>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</si>
  <si>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</si>
  <si>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</si>
  <si>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</si>
  <si>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</si>
  <si>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</si>
  <si>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</si>
  <si>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</si>
  <si>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</si>
  <si>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</si>
  <si>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</si>
  <si>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</si>
  <si>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</si>
  <si>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</si>
  <si>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</si>
  <si>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</si>
  <si>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</si>
  <si>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</si>
  <si>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</si>
  <si>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</si>
  <si>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</si>
  <si>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</si>
  <si>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</si>
  <si>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</si>
  <si>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</si>
  <si>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</si>
  <si>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</si>
  <si>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</si>
  <si>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</si>
  <si>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</si>
  <si>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</si>
  <si>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</si>
  <si>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</si>
  <si>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</si>
  <si>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</si>
  <si>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</si>
  <si>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</si>
  <si>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</si>
  <si>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</si>
  <si>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</si>
  <si>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</si>
  <si>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</si>
  <si>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</si>
  <si>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</si>
  <si>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</si>
  <si>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</si>
  <si>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</si>
  <si>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</si>
  <si>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</si>
  <si>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</si>
  <si>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</si>
  <si>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</si>
  <si>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</si>
  <si>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</si>
  <si>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</si>
  <si>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</si>
  <si>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</si>
  <si>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</si>
  <si>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</si>
  <si>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</si>
  <si>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</si>
  <si>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</si>
  <si>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</si>
  <si>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</si>
  <si>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</si>
  <si>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</si>
  <si>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</si>
  <si>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</si>
  <si>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</si>
  <si>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</si>
  <si>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</si>
  <si>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</si>
  <si>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</si>
  <si>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</si>
  <si>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</si>
  <si>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</si>
  <si>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</si>
  <si>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</si>
  <si>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</si>
  <si>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</si>
  <si>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</si>
  <si>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</si>
  <si>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</si>
  <si>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</si>
  <si>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</si>
  <si>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</si>
  <si>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</si>
  <si>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</si>
  <si>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</si>
  <si>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</si>
  <si>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</si>
  <si>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</si>
  <si>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</si>
  <si>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</si>
  <si>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</si>
  <si>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</si>
  <si>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</si>
  <si>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</si>
  <si>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</si>
  <si>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</si>
  <si>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</si>
  <si>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</si>
  <si>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</si>
  <si>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</si>
  <si>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</si>
  <si>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</si>
  <si>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</si>
  <si>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</si>
  <si>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</si>
  <si>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</si>
  <si>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</si>
  <si>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</si>
  <si>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</si>
  <si>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</si>
  <si>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</si>
  <si>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</si>
  <si>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</si>
  <si>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</si>
  <si>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</si>
  <si>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</si>
  <si>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</si>
  <si>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</si>
  <si>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</si>
  <si>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</si>
  <si>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</si>
  <si>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</si>
  <si>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</si>
  <si>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</si>
  <si>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</si>
  <si>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</si>
  <si>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</si>
  <si>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</si>
  <si>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</si>
  <si>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</si>
  <si>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</si>
  <si>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</si>
  <si>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</si>
  <si>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</si>
  <si>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</si>
  <si>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</si>
  <si>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</si>
  <si>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</si>
  <si>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</si>
  <si>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</si>
  <si>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</si>
  <si>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</si>
  <si>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</si>
  <si>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</si>
  <si>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</si>
  <si>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</si>
  <si>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</si>
  <si>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</si>
  <si>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</si>
  <si>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</si>
  <si>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</si>
  <si>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</si>
  <si>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</si>
  <si>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</si>
  <si>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</si>
  <si>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</si>
  <si>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</si>
  <si>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</si>
  <si>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</si>
  <si>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</si>
  <si>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</si>
  <si>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</si>
  <si>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</si>
  <si>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</si>
  <si>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</si>
  <si>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</si>
  <si>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</si>
  <si>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</si>
  <si>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</si>
  <si>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</si>
  <si>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</si>
  <si>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</si>
  <si>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</si>
  <si>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</si>
  <si>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</si>
  <si>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</si>
  <si>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</si>
  <si>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</si>
  <si>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</si>
  <si>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</si>
  <si>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</si>
  <si>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</si>
  <si>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</si>
  <si>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</si>
  <si>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</si>
  <si>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</si>
  <si>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</si>
  <si>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</si>
  <si>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</si>
  <si>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</si>
  <si>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</si>
  <si>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</si>
  <si>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</si>
  <si>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</si>
  <si>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</si>
  <si>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</si>
  <si>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</si>
  <si>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</si>
  <si>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</si>
  <si>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</si>
  <si>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</si>
  <si>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</si>
  <si>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</si>
  <si>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</si>
  <si>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</si>
  <si>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</si>
  <si>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</si>
  <si>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</si>
  <si>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</si>
  <si>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</si>
  <si>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</si>
  <si>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</si>
  <si>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</si>
  <si>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</si>
  <si>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</si>
  <si>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</si>
  <si>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</si>
  <si>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</si>
  <si>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</si>
  <si>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</si>
  <si>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</si>
  <si>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</si>
  <si>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</si>
  <si>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</si>
  <si>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</si>
  <si>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</si>
  <si>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</si>
  <si>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</si>
  <si>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</si>
  <si>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</si>
  <si>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</si>
  <si>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</si>
  <si>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</si>
  <si>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</si>
  <si>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</si>
  <si>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</si>
  <si>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</si>
  <si>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</si>
  <si>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</si>
  <si>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</si>
  <si>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</si>
  <si>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</si>
  <si>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</si>
  <si>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</si>
  <si>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</si>
  <si>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</si>
  <si>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</si>
  <si>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</si>
  <si>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</si>
  <si>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</si>
  <si>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</si>
  <si>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</si>
  <si>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</si>
  <si>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</si>
  <si>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</si>
  <si>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</si>
  <si>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</si>
  <si>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</si>
  <si>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</si>
  <si>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</si>
  <si>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</si>
  <si>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</si>
  <si>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</si>
  <si>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</si>
  <si>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</si>
  <si>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</si>
  <si>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</si>
  <si>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</si>
  <si>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</si>
  <si>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</si>
  <si>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</si>
  <si>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</si>
  <si>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</si>
  <si>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</si>
  <si>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</si>
  <si>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</si>
  <si>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</si>
  <si>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</si>
  <si>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</si>
  <si>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</si>
  <si>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</si>
  <si>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</si>
  <si>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</si>
  <si>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</si>
  <si>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</si>
  <si>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</si>
  <si>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</si>
  <si>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</si>
  <si>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</si>
  <si>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</si>
  <si>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</si>
  <si>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</si>
  <si>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</si>
  <si>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</si>
  <si>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</si>
  <si>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</si>
  <si>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</si>
  <si>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</si>
  <si>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</si>
  <si>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</si>
  <si>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</si>
  <si>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</si>
  <si>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</si>
  <si>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</si>
  <si>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</si>
  <si>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</si>
  <si>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</si>
  <si>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</si>
  <si>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</si>
  <si>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</si>
  <si>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</si>
  <si>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</si>
  <si>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</si>
  <si>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</si>
  <si>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</si>
  <si>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</si>
  <si>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</si>
  <si>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</si>
  <si>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</si>
  <si>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</si>
  <si>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</si>
  <si>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</si>
  <si>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</si>
  <si>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</si>
  <si>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</si>
  <si>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</si>
  <si>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</si>
  <si>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</si>
  <si>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</si>
  <si>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</si>
  <si>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</si>
  <si>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</si>
  <si>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</si>
  <si>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</si>
  <si>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</si>
  <si>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</si>
  <si>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</si>
  <si>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</si>
  <si>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</si>
  <si>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</si>
  <si>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</si>
  <si>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</si>
  <si>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</si>
  <si>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</si>
  <si>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</si>
  <si>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</si>
  <si>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</si>
  <si>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</si>
  <si>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</si>
  <si>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</si>
  <si>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</si>
  <si>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</si>
  <si>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</si>
  <si>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</si>
  <si>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</si>
  <si>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</si>
  <si>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</si>
  <si>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</si>
  <si>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</si>
  <si>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</si>
  <si>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</si>
  <si>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</si>
  <si>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</si>
  <si>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</si>
  <si>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</si>
  <si>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</si>
  <si>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</si>
  <si>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</si>
  <si>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</si>
  <si>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</si>
  <si>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</si>
  <si>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</si>
  <si>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</si>
  <si>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</si>
  <si>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</si>
  <si>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</si>
  <si>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</si>
  <si>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</si>
  <si>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</si>
  <si>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</si>
  <si>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</si>
  <si>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</si>
  <si>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</si>
  <si>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</si>
  <si>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</si>
  <si>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</si>
  <si>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</si>
  <si>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</si>
  <si>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</si>
  <si>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</si>
  <si>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</si>
  <si>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</si>
  <si>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</si>
  <si>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</si>
  <si>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</si>
  <si>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</si>
  <si>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</si>
  <si>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</si>
  <si>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</si>
  <si>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</si>
  <si>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</si>
  <si>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</si>
  <si>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</si>
  <si>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</si>
  <si>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</si>
  <si>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</si>
  <si>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</si>
  <si>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</si>
  <si>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</si>
  <si>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</si>
  <si>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</si>
  <si>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</si>
  <si>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</si>
  <si>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</si>
  <si>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</si>
  <si>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</si>
  <si>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</si>
  <si>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</si>
  <si>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</si>
  <si>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</si>
  <si>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</si>
  <si>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</si>
  <si>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</si>
  <si>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</si>
  <si>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</si>
  <si>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</si>
  <si>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</si>
  <si>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</si>
  <si>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</si>
  <si>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</si>
  <si>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</si>
  <si>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</si>
  <si>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</si>
  <si>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</si>
  <si>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</si>
  <si>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</si>
  <si>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</si>
  <si>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</si>
  <si>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</si>
  <si>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</si>
  <si>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</si>
  <si>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</si>
  <si>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</si>
  <si>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</si>
  <si>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</si>
  <si>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</si>
  <si>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</si>
  <si>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</si>
  <si>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</si>
  <si>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</si>
  <si>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</si>
  <si>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</si>
  <si>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</si>
  <si>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</si>
  <si>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</si>
  <si>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</si>
  <si>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</si>
  <si>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</si>
  <si>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</si>
  <si>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</si>
  <si>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</si>
  <si>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</si>
  <si>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</si>
  <si>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</si>
  <si>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</si>
  <si>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</si>
  <si>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</si>
  <si>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</si>
  <si>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</si>
  <si>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</si>
  <si>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</si>
  <si>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</si>
  <si>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</si>
  <si>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</si>
  <si>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</si>
  <si>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</si>
  <si>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</si>
  <si>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</si>
  <si>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</si>
  <si>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</si>
  <si>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</si>
  <si>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</si>
  <si>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</si>
  <si>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</si>
  <si>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</si>
  <si>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</si>
  <si>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</si>
  <si>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</si>
  <si>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</si>
  <si>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</si>
  <si>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</si>
  <si>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</si>
  <si>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</si>
  <si>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</si>
  <si>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</si>
  <si>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</si>
  <si>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</si>
  <si>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</si>
  <si>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</si>
  <si>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</si>
  <si>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</si>
  <si>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</si>
  <si>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</si>
  <si>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</si>
  <si>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</si>
  <si>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</si>
  <si>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</si>
  <si>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</si>
  <si>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</si>
  <si>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</si>
  <si>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</si>
  <si>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</si>
  <si>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</si>
  <si>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</si>
  <si>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</si>
  <si>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</si>
  <si>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</si>
  <si>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</si>
  <si>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</si>
  <si>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</si>
  <si>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</si>
  <si>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</si>
  <si>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</si>
  <si>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</si>
  <si>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</si>
  <si>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</si>
  <si>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</si>
  <si>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</si>
  <si>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</si>
  <si>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</si>
  <si>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</si>
  <si>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</si>
  <si>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</si>
  <si>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</si>
  <si>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</si>
  <si>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</si>
  <si>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</si>
  <si>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</si>
  <si>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</si>
  <si>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</si>
  <si>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</si>
  <si>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</si>
  <si>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</si>
  <si>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</si>
  <si>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</si>
  <si>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</si>
  <si>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</si>
  <si>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</si>
  <si>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</si>
  <si>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</si>
  <si>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</si>
  <si>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</si>
  <si>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</si>
  <si>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</si>
  <si>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</si>
  <si>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</si>
  <si>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</si>
  <si>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</si>
  <si>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</si>
  <si>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</si>
  <si>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</si>
  <si>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</si>
  <si>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</si>
  <si>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</si>
  <si>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</si>
  <si>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</si>
  <si>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</si>
  <si>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</si>
  <si>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</si>
  <si>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</si>
  <si>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</si>
  <si>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</si>
  <si>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</si>
  <si>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</si>
  <si>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</si>
  <si>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</si>
  <si>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</si>
  <si>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</si>
  <si>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</si>
  <si>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</si>
  <si>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</si>
  <si>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</si>
  <si>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</si>
  <si>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</si>
  <si>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</si>
  <si>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</si>
  <si>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</si>
  <si>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</si>
  <si>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</si>
  <si>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</si>
  <si>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</si>
  <si>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</si>
  <si>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</si>
  <si>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</si>
  <si>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</si>
  <si>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</si>
  <si>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</si>
  <si>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</si>
  <si>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</si>
  <si>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</si>
  <si>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</si>
  <si>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</si>
  <si>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</si>
  <si>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</si>
  <si>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</si>
  <si>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</si>
  <si>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</si>
  <si>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</si>
  <si>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</si>
  <si>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</si>
  <si>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</si>
  <si>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</si>
  <si>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</si>
  <si>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</si>
  <si>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</si>
  <si>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</si>
  <si>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</si>
  <si>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</si>
  <si>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</si>
  <si>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</si>
  <si>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</si>
  <si>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</si>
  <si>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</si>
  <si>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</si>
  <si>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</si>
  <si>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</si>
  <si>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</si>
  <si>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</si>
  <si>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</si>
  <si>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</si>
  <si>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</si>
  <si>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</si>
  <si>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</si>
  <si>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</si>
  <si>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</si>
  <si>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</si>
  <si>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</si>
  <si>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</si>
  <si>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</si>
  <si>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</si>
  <si>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</si>
  <si>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</si>
  <si>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</si>
  <si>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</si>
  <si>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</si>
  <si>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</si>
  <si>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</si>
  <si>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</si>
  <si>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</si>
  <si>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</si>
  <si>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</si>
  <si>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</si>
  <si>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</si>
  <si>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</si>
  <si>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</si>
  <si>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</si>
  <si>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</si>
  <si>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</si>
  <si>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</si>
  <si>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</si>
  <si>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</si>
  <si>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</si>
  <si>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</si>
  <si>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</si>
  <si>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</si>
  <si>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</si>
  <si>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</si>
  <si>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</si>
  <si>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</si>
  <si>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</si>
  <si>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</si>
  <si>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</si>
  <si>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</si>
  <si>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</si>
  <si>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</si>
  <si>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</si>
  <si>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</si>
  <si>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</si>
  <si>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</si>
  <si>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</si>
  <si>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</si>
  <si>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</si>
  <si>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</si>
  <si>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</si>
  <si>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</si>
  <si>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</si>
  <si>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</si>
  <si>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</si>
  <si>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</si>
  <si>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</si>
  <si>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</si>
  <si>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</si>
  <si>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</si>
  <si>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</si>
  <si>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</si>
  <si>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</si>
  <si>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</si>
  <si>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</si>
  <si>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</si>
  <si>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</si>
  <si>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</si>
  <si>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</si>
  <si>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</si>
  <si>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</si>
  <si>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</si>
  <si>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</si>
  <si>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</si>
  <si>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</si>
  <si>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</si>
  <si>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</si>
  <si>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</si>
  <si>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</si>
  <si>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</si>
  <si>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</si>
  <si>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</si>
  <si>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</si>
  <si>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</si>
  <si>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</si>
  <si>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</si>
  <si>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</si>
  <si>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</si>
  <si>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</si>
  <si>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</si>
  <si>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</si>
  <si>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</si>
  <si>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</si>
  <si>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</si>
  <si>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</si>
  <si>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</si>
  <si>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</si>
  <si>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</si>
  <si>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</si>
  <si>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</si>
  <si>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</si>
  <si>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</si>
  <si>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</si>
  <si>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</si>
  <si>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</si>
  <si>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</si>
  <si>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</si>
  <si>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</si>
  <si>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</si>
  <si>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</si>
  <si>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</si>
  <si>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</si>
  <si>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</si>
  <si>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</si>
  <si>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</si>
  <si>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</si>
  <si>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</si>
  <si>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</si>
  <si>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</si>
  <si>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</si>
  <si>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</si>
  <si>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</si>
  <si>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</si>
  <si>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</si>
  <si>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</si>
  <si>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</si>
  <si>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</si>
  <si>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</si>
  <si>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</si>
  <si>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</si>
  <si>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</si>
  <si>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</si>
  <si>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</si>
  <si>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</si>
  <si>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</si>
  <si>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</si>
  <si>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</si>
  <si>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</si>
  <si>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</si>
  <si>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</si>
  <si>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</si>
  <si>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</si>
  <si>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</si>
  <si>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</si>
  <si>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</si>
  <si>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</si>
  <si>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</si>
  <si>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</si>
  <si>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</si>
  <si>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</si>
  <si>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</si>
  <si>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</si>
  <si>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</si>
  <si>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</si>
  <si>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</si>
  <si>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</si>
  <si>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</si>
  <si>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</si>
  <si>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</si>
  <si>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</si>
  <si>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</si>
  <si>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</si>
  <si>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</si>
  <si>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</si>
  <si>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</si>
  <si>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</si>
  <si>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</si>
  <si>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</si>
  <si>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</si>
  <si>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</si>
  <si>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</si>
  <si>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</si>
  <si>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</si>
  <si>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</si>
  <si>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</si>
  <si>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</si>
  <si>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</si>
  <si>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</si>
  <si>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</si>
  <si>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</si>
  <si>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</si>
  <si>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</si>
  <si>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</si>
  <si>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</si>
  <si>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</si>
  <si>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</si>
  <si>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</si>
  <si>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</si>
  <si>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</si>
  <si>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</si>
  <si>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</si>
  <si>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</si>
  <si>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</si>
  <si>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</si>
  <si>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</si>
  <si>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</si>
  <si>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</si>
  <si>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</si>
  <si>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</si>
  <si>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</si>
  <si>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</si>
  <si>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</si>
  <si>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</si>
  <si>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</si>
  <si>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</si>
  <si>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</si>
  <si>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</si>
  <si>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</si>
  <si>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</si>
  <si>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</si>
  <si>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</si>
  <si>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</si>
  <si>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</si>
  <si>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</si>
  <si>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</si>
  <si>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</si>
  <si>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</si>
  <si>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</si>
  <si>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</si>
  <si>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</si>
  <si>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</si>
  <si>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</si>
  <si>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</si>
  <si>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</si>
  <si>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</si>
  <si>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</si>
  <si>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</si>
  <si>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</si>
  <si>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</si>
  <si>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</si>
  <si>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</si>
  <si>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</si>
  <si>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</si>
  <si>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</si>
  <si>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</si>
  <si>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</si>
  <si>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</si>
  <si>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</si>
  <si>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</si>
  <si>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</si>
  <si>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</si>
  <si>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</si>
  <si>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</si>
  <si>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</si>
  <si>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</si>
  <si>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</si>
  <si>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</si>
  <si>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</si>
  <si>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</si>
  <si>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</si>
  <si>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</si>
  <si>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</si>
  <si>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</si>
  <si>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</si>
  <si>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</si>
  <si>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</si>
  <si>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</si>
  <si>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</si>
  <si>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</si>
  <si>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</si>
  <si>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</si>
  <si>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</si>
  <si>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</si>
  <si>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</si>
  <si>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</si>
  <si>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</si>
  <si>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</si>
  <si>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</si>
  <si>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</si>
  <si>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</si>
  <si>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</si>
  <si>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</si>
  <si>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</si>
  <si>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</si>
  <si>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</si>
  <si>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</si>
  <si>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</si>
  <si>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</si>
  <si>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</si>
  <si>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</si>
  <si>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</si>
  <si>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</si>
  <si>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</si>
  <si>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</si>
  <si>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</si>
  <si>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</si>
  <si>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</si>
  <si>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</si>
  <si>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</si>
  <si>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</si>
  <si>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</si>
  <si>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</si>
  <si>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</si>
  <si>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</si>
  <si>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</si>
  <si>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</si>
  <si>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</si>
  <si>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</si>
  <si>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</si>
  <si>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</si>
  <si>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</si>
  <si>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</si>
  <si>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</si>
  <si>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</si>
  <si>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</si>
  <si>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</si>
  <si>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</si>
  <si>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</si>
  <si>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</si>
  <si>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</si>
  <si>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</si>
  <si>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</si>
  <si>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</si>
  <si>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</si>
  <si>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</si>
  <si>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</si>
  <si>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</si>
  <si>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</si>
  <si>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</si>
  <si>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</si>
  <si>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</si>
  <si>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</si>
  <si>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</si>
  <si>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</si>
  <si>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</si>
  <si>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</si>
  <si>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</si>
  <si>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</si>
  <si>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</si>
  <si>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</si>
  <si>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</si>
  <si>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</si>
  <si>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</si>
  <si>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</si>
  <si>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</si>
  <si>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</si>
  <si>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</si>
  <si>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</si>
  <si>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</si>
  <si>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</si>
  <si>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</si>
  <si>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</si>
  <si>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</si>
  <si>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</si>
  <si>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</si>
  <si>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</si>
  <si>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</si>
  <si>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</si>
  <si>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</si>
  <si>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</si>
  <si>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</si>
  <si>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</si>
  <si>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</si>
  <si>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</si>
  <si>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</si>
  <si>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</si>
  <si>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</si>
  <si>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</si>
  <si>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</si>
  <si>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</si>
  <si>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</si>
  <si>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</si>
  <si>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</si>
  <si>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</si>
  <si>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</si>
  <si>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</si>
  <si>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</si>
  <si>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</si>
  <si>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</si>
  <si>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</si>
  <si>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</si>
  <si>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</si>
  <si>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</si>
  <si>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</si>
  <si>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</si>
  <si>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</si>
  <si>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</si>
  <si>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</si>
  <si>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</si>
  <si>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</si>
  <si>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</si>
  <si>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</si>
  <si>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</si>
  <si>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</si>
  <si>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</si>
  <si>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</si>
  <si>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</si>
  <si>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</si>
  <si>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</si>
  <si>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</si>
  <si>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</si>
  <si>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</si>
  <si>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</si>
  <si>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</si>
  <si>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</si>
  <si>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</si>
  <si>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</si>
  <si>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</si>
  <si>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</si>
  <si>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</si>
  <si>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</si>
  <si>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</si>
  <si>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</si>
  <si>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</si>
  <si>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</si>
  <si>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</si>
  <si>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</si>
  <si>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</si>
  <si>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</si>
  <si>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</si>
  <si>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</si>
  <si>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</si>
  <si>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</si>
  <si>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</si>
  <si>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</si>
  <si>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</si>
  <si>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</si>
  <si>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</si>
  <si>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</si>
  <si>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</si>
  <si>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</si>
  <si>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</si>
  <si>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</si>
  <si>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</si>
  <si>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</si>
  <si>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</si>
  <si>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</si>
  <si>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</si>
  <si>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</si>
  <si>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</si>
  <si>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</si>
  <si>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</si>
  <si>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</si>
  <si>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</si>
  <si>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</si>
  <si>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</si>
  <si>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</si>
  <si>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</si>
  <si>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</si>
  <si>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</si>
  <si>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</si>
  <si>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</si>
  <si>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</si>
  <si>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</si>
  <si>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</si>
  <si>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</si>
  <si>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</si>
  <si>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</si>
  <si>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</si>
  <si>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</si>
  <si>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</si>
  <si>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</si>
  <si>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</si>
  <si>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</si>
  <si>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</si>
  <si>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</si>
  <si>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</si>
  <si>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</si>
  <si>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</si>
  <si>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</si>
  <si>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</si>
  <si>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</si>
  <si>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</si>
  <si>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</si>
  <si>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</si>
  <si>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</si>
  <si>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</si>
  <si>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</si>
  <si>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</si>
  <si>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</si>
  <si>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</si>
  <si>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</si>
  <si>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</si>
  <si>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</si>
  <si>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</si>
  <si>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</si>
  <si>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</si>
  <si>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</si>
  <si>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</si>
  <si>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</si>
  <si>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</si>
  <si>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</si>
  <si>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</si>
  <si>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</si>
  <si>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</si>
  <si>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</si>
  <si>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</si>
  <si>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</si>
  <si>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</si>
  <si>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</si>
  <si>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</si>
  <si>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</si>
  <si>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</si>
  <si>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</si>
  <si>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</si>
  <si>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</si>
  <si>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</si>
  <si>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</si>
  <si>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</si>
  <si>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</si>
  <si>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</si>
  <si>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</si>
  <si>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</si>
  <si>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</si>
  <si>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</si>
  <si>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</si>
  <si>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</si>
  <si>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</si>
  <si>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</si>
  <si>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</si>
  <si>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</si>
  <si>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</si>
  <si>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</si>
  <si>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</si>
  <si>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</si>
  <si>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</si>
  <si>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</si>
  <si>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</si>
  <si>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</si>
  <si>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</si>
  <si>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</si>
  <si>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</si>
  <si>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</si>
  <si>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</si>
  <si>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</si>
  <si>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</si>
  <si>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</si>
  <si>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</si>
  <si>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</si>
  <si>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</si>
  <si>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</si>
  <si>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</si>
  <si>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</si>
  <si>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</si>
  <si>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</si>
  <si>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</si>
  <si>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</si>
  <si>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</si>
  <si>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</si>
  <si>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</si>
  <si>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</si>
  <si>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</si>
  <si>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</si>
  <si>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</si>
  <si>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</si>
  <si>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</si>
  <si>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</si>
  <si>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</si>
  <si>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</si>
  <si>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</si>
  <si>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</si>
  <si>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</si>
  <si>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</si>
  <si>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</si>
  <si>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</si>
  <si>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</si>
  <si>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</si>
  <si>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</si>
  <si>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</si>
  <si>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</si>
  <si>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</si>
  <si>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</si>
  <si>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</si>
  <si>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</si>
  <si>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</si>
  <si>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</si>
  <si>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</si>
  <si>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</si>
  <si>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</si>
  <si>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</si>
  <si>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</si>
  <si>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</si>
  <si>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</si>
  <si>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</si>
  <si>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</si>
  <si>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</si>
  <si>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</si>
  <si>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</si>
  <si>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</si>
  <si>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</si>
  <si>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</si>
  <si>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</si>
  <si>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</si>
  <si>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</si>
  <si>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</si>
  <si>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</si>
  <si>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</si>
  <si>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</si>
  <si>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</si>
  <si>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</si>
  <si>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</si>
  <si>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</si>
  <si>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</si>
  <si>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</si>
  <si>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</si>
  <si>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</si>
  <si>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</si>
  <si>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</si>
  <si>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</si>
  <si>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</si>
  <si>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</si>
  <si>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</si>
  <si>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</si>
  <si>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</si>
  <si>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</si>
  <si>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</si>
  <si>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</si>
  <si>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</si>
  <si>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</si>
  <si>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</si>
  <si>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</si>
  <si>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</si>
  <si>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</si>
  <si>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</si>
  <si>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</si>
  <si>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</si>
  <si>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</si>
  <si>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</si>
  <si>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</si>
  <si>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</si>
  <si>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</si>
  <si>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</si>
  <si>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</si>
  <si>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</si>
  <si>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</si>
  <si>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</si>
  <si>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</si>
  <si>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</si>
  <si>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</si>
  <si>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</si>
  <si>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</si>
  <si>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</si>
  <si>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</si>
  <si>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</si>
  <si>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</si>
  <si>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</si>
  <si>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</si>
  <si>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</si>
  <si>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</si>
  <si>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</si>
  <si>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</si>
  <si>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</si>
  <si>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</si>
  <si>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</si>
  <si>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</si>
  <si>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</si>
  <si>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</si>
  <si>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</si>
  <si>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</si>
  <si>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</si>
  <si>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</si>
  <si>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</si>
  <si>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</si>
  <si>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</si>
  <si>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</si>
  <si>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</si>
  <si>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</si>
  <si>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</si>
  <si>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</si>
  <si>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</si>
  <si>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</si>
  <si>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</si>
  <si>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</si>
  <si>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</si>
  <si>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</si>
  <si>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</si>
  <si>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</si>
  <si>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</si>
  <si>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</si>
  <si>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</si>
  <si>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</si>
  <si>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</si>
  <si>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</si>
  <si>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</si>
  <si>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</si>
  <si>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</si>
  <si>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</si>
  <si>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</si>
  <si>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</si>
  <si>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</si>
  <si>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</si>
  <si>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</si>
  <si>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</si>
  <si>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</si>
  <si>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</si>
  <si>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</si>
  <si>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</si>
  <si>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</si>
  <si>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</si>
  <si>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</si>
  <si>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</si>
  <si>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</si>
  <si>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</si>
  <si>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</si>
  <si>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</si>
  <si>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</si>
  <si>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</si>
  <si>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</si>
  <si>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</si>
  <si>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</si>
  <si>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</si>
  <si>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</si>
  <si>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</si>
  <si>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</si>
  <si>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</si>
  <si>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</si>
  <si>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</si>
  <si>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</si>
  <si>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</si>
  <si>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</si>
  <si>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</si>
  <si>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</si>
  <si>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</si>
  <si>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</si>
  <si>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</si>
  <si>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</si>
  <si>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</si>
  <si>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</si>
  <si>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</si>
  <si>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</si>
  <si>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</si>
  <si>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</si>
  <si>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</si>
  <si>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</si>
  <si>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</si>
  <si>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</si>
  <si>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</si>
  <si>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</si>
  <si>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</si>
  <si>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</si>
  <si>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</si>
  <si>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</si>
  <si>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</si>
  <si>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</si>
  <si>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</si>
  <si>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</si>
  <si>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</si>
  <si>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</si>
  <si>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</si>
  <si>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</si>
  <si>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</si>
  <si>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</si>
  <si>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</si>
  <si>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</si>
  <si>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</si>
  <si>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</si>
  <si>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</si>
  <si>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</si>
  <si>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</si>
  <si>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</si>
  <si>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</si>
  <si>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</si>
  <si>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</si>
  <si>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</si>
  <si>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</si>
  <si>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</si>
  <si>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</si>
  <si>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</si>
  <si>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</si>
  <si>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</si>
  <si>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</si>
  <si>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</si>
  <si>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</si>
  <si>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</si>
  <si>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</si>
  <si>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</si>
  <si>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</si>
  <si>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</si>
  <si>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</si>
  <si>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</si>
  <si>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</si>
  <si>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</si>
  <si>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</si>
  <si>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</si>
  <si>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</si>
  <si>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</si>
  <si>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</si>
  <si>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</si>
  <si>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</si>
  <si>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</si>
  <si>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</si>
  <si>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</si>
  <si>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</si>
  <si>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</si>
  <si>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</si>
  <si>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</si>
  <si>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</si>
  <si>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</si>
  <si>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</si>
  <si>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</si>
  <si>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</si>
  <si>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</si>
  <si>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</si>
  <si>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</si>
  <si>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</si>
  <si>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</si>
  <si>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</si>
  <si>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</si>
  <si>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</si>
  <si>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</si>
  <si>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</si>
  <si>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</si>
  <si>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</si>
  <si>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</si>
  <si>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</si>
  <si>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</si>
  <si>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</si>
  <si>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</si>
  <si>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</si>
  <si>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</si>
  <si>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</si>
  <si>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</si>
  <si>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</si>
  <si>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</si>
  <si>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</si>
  <si>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</si>
  <si>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</si>
  <si>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</si>
  <si>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</si>
  <si>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</si>
  <si>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</si>
  <si>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</si>
  <si>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</si>
  <si>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</si>
  <si>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</si>
  <si>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</si>
  <si>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</si>
  <si>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</si>
  <si>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</si>
  <si>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</si>
  <si>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</si>
  <si>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</si>
  <si>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</si>
  <si>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</si>
  <si>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</si>
  <si>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</si>
  <si>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</si>
  <si>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</si>
  <si>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</si>
  <si>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</si>
  <si>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</si>
  <si>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</si>
  <si>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</si>
  <si>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</si>
  <si>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</si>
  <si>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</si>
  <si>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</si>
  <si>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</si>
  <si>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</si>
  <si>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</si>
  <si>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</si>
  <si>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</si>
  <si>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</si>
  <si>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</si>
  <si>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</si>
  <si>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</si>
  <si>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</si>
  <si>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</si>
  <si>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</si>
  <si>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</si>
  <si>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</si>
  <si>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</si>
  <si>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</si>
  <si>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</si>
  <si>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</si>
  <si>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</si>
  <si>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</si>
  <si>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</si>
  <si>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</si>
  <si>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</si>
  <si>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</si>
  <si>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</si>
  <si>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</si>
  <si>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</si>
  <si>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</si>
  <si>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</si>
  <si>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</si>
  <si>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</si>
  <si>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</si>
  <si>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</si>
  <si>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</si>
  <si>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</si>
  <si>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</si>
  <si>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</si>
  <si>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</si>
  <si>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</si>
  <si>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</si>
  <si>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</si>
  <si>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</si>
  <si>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</si>
  <si>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</si>
  <si>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</si>
  <si>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</si>
  <si>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</si>
  <si>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</si>
  <si>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</si>
  <si>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</si>
  <si>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</si>
  <si>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</si>
  <si>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</si>
  <si>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</si>
  <si>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</si>
  <si>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</si>
  <si>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</si>
  <si>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</si>
  <si>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</si>
  <si>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</si>
  <si>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</si>
  <si>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</si>
  <si>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</si>
  <si>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</si>
  <si>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</si>
  <si>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</si>
  <si>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</si>
  <si>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</si>
  <si>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</si>
  <si>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</si>
  <si>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</si>
  <si>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</si>
  <si>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</si>
  <si>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</si>
  <si>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</si>
  <si>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</si>
  <si>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</si>
  <si>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</si>
  <si>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</si>
  <si>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</si>
  <si>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</si>
  <si>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</si>
  <si>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</si>
  <si>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</si>
  <si>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</si>
  <si>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</si>
  <si>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</si>
  <si>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</si>
  <si>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</si>
  <si>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</si>
  <si>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</si>
  <si>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</si>
  <si>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</si>
  <si>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</si>
  <si>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</si>
  <si>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</si>
  <si>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</si>
  <si>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</si>
  <si>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</si>
  <si>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</si>
  <si>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</si>
  <si>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</si>
  <si>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</si>
  <si>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</si>
  <si>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</si>
  <si>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</si>
  <si>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</si>
  <si>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</si>
  <si>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</si>
  <si>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</si>
  <si>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</si>
  <si>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</si>
  <si>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</si>
  <si>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</si>
  <si>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</si>
  <si>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</si>
  <si>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</si>
  <si>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</si>
  <si>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</si>
  <si>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</si>
  <si>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</si>
  <si>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</si>
  <si>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</si>
  <si>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</si>
  <si>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</si>
  <si>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</si>
  <si>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</si>
  <si>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</si>
  <si>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</si>
  <si>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</si>
  <si>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</si>
  <si>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</si>
  <si>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</si>
  <si>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</si>
  <si>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</si>
  <si>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</si>
  <si>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</si>
  <si>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</si>
  <si>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</si>
  <si>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</si>
  <si>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</si>
  <si>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</si>
  <si>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</si>
  <si>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</si>
  <si>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</si>
  <si>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</si>
  <si>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</si>
  <si>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</si>
  <si>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</si>
  <si>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</si>
  <si>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</si>
  <si>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</si>
  <si>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</si>
  <si>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</si>
  <si>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</si>
  <si>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</si>
  <si>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</si>
  <si>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</si>
  <si>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</si>
  <si>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</si>
  <si>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</si>
  <si>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</si>
  <si>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</si>
  <si>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</si>
  <si>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</si>
  <si>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</si>
  <si>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</si>
  <si>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</si>
  <si>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</si>
  <si>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</si>
  <si>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</si>
  <si>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</si>
  <si>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</si>
  <si>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</si>
  <si>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</si>
  <si>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</si>
  <si>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</si>
  <si>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</si>
  <si>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</si>
  <si>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</si>
  <si>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</si>
  <si>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</si>
  <si>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</si>
  <si>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</si>
  <si>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</si>
  <si>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</si>
  <si>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</si>
  <si>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</si>
  <si>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</si>
  <si>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</si>
  <si>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</si>
  <si>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</si>
  <si>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</si>
  <si>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</si>
  <si>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</si>
  <si>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</si>
  <si>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</si>
  <si>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</si>
  <si>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</si>
  <si>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</si>
  <si>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</si>
  <si>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</si>
  <si>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</si>
  <si>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</si>
  <si>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</si>
  <si>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</si>
  <si>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</si>
  <si>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</si>
  <si>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</si>
  <si>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</si>
  <si>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</si>
  <si>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</si>
  <si>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</si>
  <si>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</si>
  <si>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</si>
  <si>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</si>
  <si>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</si>
  <si>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</si>
  <si>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</si>
  <si>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</si>
  <si>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</si>
  <si>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</si>
  <si>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</si>
  <si>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</si>
  <si>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</si>
  <si>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</si>
  <si>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</si>
  <si>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</si>
  <si>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</si>
  <si>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</si>
  <si>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</si>
  <si>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</si>
  <si>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</si>
  <si>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</si>
  <si>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</si>
  <si>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</si>
  <si>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</si>
  <si>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</si>
  <si>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</si>
  <si>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</si>
  <si>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</si>
  <si>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</si>
  <si>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</si>
  <si>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</si>
  <si>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</si>
  <si>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</si>
  <si>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</si>
  <si>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</si>
  <si>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</si>
  <si>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</si>
  <si>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</si>
  <si>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</si>
  <si>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</si>
  <si>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</si>
  <si>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</si>
  <si>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</si>
  <si>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</si>
  <si>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</si>
  <si>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</si>
  <si>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</si>
  <si>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</si>
  <si>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</si>
  <si>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</si>
  <si>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</si>
  <si>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</si>
  <si>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</si>
  <si>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</si>
  <si>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</si>
  <si>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</si>
  <si>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</si>
  <si>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</si>
  <si>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</si>
  <si>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</si>
  <si>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</si>
  <si>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</si>
  <si>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</si>
  <si>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</si>
  <si>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</si>
  <si>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</si>
  <si>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</si>
  <si>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</si>
  <si>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</si>
  <si>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</si>
  <si>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</si>
  <si>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</si>
  <si>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</si>
  <si>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</si>
  <si>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</si>
  <si>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</si>
  <si>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</si>
  <si>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</si>
  <si>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</si>
  <si>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</si>
  <si>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</si>
  <si>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</si>
  <si>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</si>
  <si>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</si>
  <si>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</si>
  <si>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</si>
  <si>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</si>
  <si>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</si>
  <si>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</si>
  <si>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</si>
  <si>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</si>
  <si>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</si>
  <si>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</si>
  <si>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</si>
  <si>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</si>
  <si>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</si>
  <si>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</si>
  <si>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</si>
  <si>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</si>
  <si>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</si>
  <si>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</si>
  <si>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</si>
  <si>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</si>
  <si>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</si>
  <si>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</si>
  <si>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</si>
  <si>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</si>
  <si>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</si>
  <si>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</si>
  <si>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</si>
  <si>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</si>
  <si>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</si>
  <si>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</si>
  <si>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</si>
  <si>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</si>
  <si>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</si>
  <si>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</si>
  <si>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</si>
  <si>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</si>
  <si>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</si>
  <si>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</si>
  <si>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</si>
  <si>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</si>
  <si>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</si>
  <si>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</si>
  <si>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</si>
  <si>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</si>
  <si>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</si>
  <si>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</si>
  <si>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</si>
  <si>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</si>
  <si>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</si>
  <si>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</si>
  <si>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</si>
  <si>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</si>
  <si>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</si>
  <si>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</si>
  <si>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</si>
  <si>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</si>
  <si>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</si>
  <si>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</si>
  <si>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</si>
  <si>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</si>
  <si>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</si>
  <si>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</si>
  <si>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</si>
  <si>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</si>
  <si>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</si>
  <si>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</si>
  <si>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</si>
  <si>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</si>
  <si>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</si>
  <si>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</si>
  <si>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</si>
  <si>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</si>
  <si>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</si>
  <si>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</si>
  <si>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</si>
  <si>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</si>
  <si>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</si>
  <si>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</si>
  <si>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</si>
  <si>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</si>
  <si>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</si>
  <si>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</si>
  <si>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</si>
  <si>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</si>
  <si>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</si>
  <si>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</si>
  <si>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</si>
  <si>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</si>
  <si>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</si>
  <si>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</si>
  <si>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</si>
  <si>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</si>
  <si>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</si>
  <si>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</si>
  <si>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</si>
  <si>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</si>
  <si>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</si>
  <si>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</si>
  <si>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</si>
  <si>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</si>
  <si>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</si>
  <si>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</si>
  <si>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</si>
  <si>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</si>
  <si>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</si>
  <si>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</si>
  <si>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</si>
  <si>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</si>
  <si>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</si>
  <si>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</si>
  <si>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</si>
  <si>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</si>
  <si>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</si>
  <si>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</si>
  <si>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</si>
  <si>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</si>
  <si>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</si>
  <si>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</si>
  <si>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</si>
  <si>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</si>
  <si>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</si>
  <si>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</si>
  <si>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</si>
  <si>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</si>
  <si>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</si>
  <si>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</si>
  <si>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</si>
  <si>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</si>
  <si>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</si>
  <si>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</si>
  <si>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</si>
  <si>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</si>
  <si>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</si>
  <si>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</si>
  <si>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</si>
  <si>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</si>
  <si>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</si>
  <si>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</si>
  <si>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</si>
  <si>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</si>
  <si>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</si>
  <si>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</si>
  <si>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</si>
  <si>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</si>
  <si>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</si>
  <si>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</si>
  <si>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</si>
  <si>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</si>
  <si>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</si>
  <si>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</si>
  <si>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</si>
  <si>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</si>
  <si>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</si>
  <si>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</si>
  <si>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</si>
  <si>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</si>
  <si>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</si>
  <si>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</si>
  <si>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</si>
  <si>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</si>
  <si>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</si>
  <si>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</si>
  <si>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</si>
  <si>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</si>
  <si>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</si>
  <si>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</si>
  <si>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</si>
  <si>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</si>
  <si>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</si>
  <si>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</si>
  <si>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</si>
  <si>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</si>
  <si>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</si>
  <si>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</si>
  <si>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</si>
  <si>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</si>
  <si>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</si>
  <si>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</si>
  <si>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</si>
  <si>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</si>
  <si>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</si>
  <si>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</si>
  <si>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</si>
  <si>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</si>
  <si>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</si>
  <si>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</si>
  <si>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</si>
  <si>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</si>
  <si>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</si>
  <si>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</si>
  <si>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</si>
  <si>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</si>
  <si>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</si>
  <si>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</si>
  <si>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</si>
  <si>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</si>
  <si>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</si>
  <si>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</si>
  <si>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</si>
  <si>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</si>
  <si>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</si>
  <si>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</si>
  <si>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</si>
  <si>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</si>
  <si>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</si>
  <si>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</si>
  <si>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</si>
  <si>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</si>
  <si>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</si>
  <si>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</si>
  <si>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</si>
  <si>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</si>
  <si>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</si>
  <si>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</si>
  <si>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</si>
  <si>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</si>
  <si>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</si>
  <si>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</si>
  <si>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</si>
  <si>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</si>
  <si>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</si>
  <si>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</si>
  <si>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</si>
  <si>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</si>
  <si>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</si>
  <si>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</si>
  <si>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</si>
  <si>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</si>
  <si>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</si>
  <si>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</si>
  <si>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</si>
  <si>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</si>
  <si>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</si>
  <si>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</si>
  <si>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</si>
  <si>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</si>
  <si>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</si>
  <si>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</si>
  <si>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</si>
  <si>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</si>
  <si>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</si>
  <si>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</si>
  <si>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</si>
  <si>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</si>
  <si>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</si>
  <si>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</si>
  <si>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</si>
  <si>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</si>
  <si>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</si>
  <si>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</si>
  <si>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</si>
  <si>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</si>
  <si>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</si>
  <si>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</si>
  <si>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</si>
  <si>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</si>
  <si>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</si>
  <si>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</si>
  <si>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</si>
  <si>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</si>
  <si>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</si>
  <si>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</si>
  <si>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</si>
  <si>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</si>
  <si>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</si>
  <si>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</si>
  <si>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</si>
  <si>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</si>
  <si>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</si>
  <si>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</si>
  <si>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</si>
  <si>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</si>
  <si>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</si>
  <si>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</si>
  <si>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</si>
  <si>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</si>
  <si>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</si>
  <si>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</si>
  <si>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</si>
  <si>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</si>
  <si>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</si>
  <si>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</si>
  <si>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</si>
  <si>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</si>
  <si>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</si>
  <si>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</si>
  <si>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</si>
  <si>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</si>
  <si>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</si>
  <si>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</si>
  <si>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</si>
  <si>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</si>
  <si>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</si>
  <si>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</si>
  <si>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</si>
  <si>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</si>
  <si>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</si>
  <si>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</si>
  <si>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</si>
  <si>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</si>
  <si>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</si>
  <si>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</si>
  <si>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</si>
  <si>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</si>
  <si>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</si>
  <si>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</si>
  <si>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</si>
  <si>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</si>
  <si>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</si>
  <si>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</si>
  <si>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</si>
  <si>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</si>
  <si>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</si>
  <si>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</si>
  <si>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</si>
  <si>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</si>
  <si>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</si>
  <si>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</si>
  <si>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</si>
  <si>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</si>
  <si>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</si>
  <si>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</si>
  <si>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</si>
  <si>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</si>
  <si>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</si>
  <si>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</si>
  <si>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</si>
  <si>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</si>
  <si>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</si>
  <si>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</si>
  <si>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</si>
  <si>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</si>
  <si>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</si>
  <si>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</si>
  <si>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</si>
  <si>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</si>
  <si>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</si>
  <si>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</si>
  <si>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</si>
  <si>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</si>
  <si>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</si>
  <si>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</si>
  <si>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</si>
  <si>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</si>
  <si>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</si>
  <si>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</si>
  <si>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</si>
  <si>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</si>
  <si>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</si>
  <si>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</si>
  <si>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</si>
  <si>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</si>
  <si>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</si>
  <si>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</si>
  <si>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</si>
  <si>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</si>
  <si>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</si>
  <si>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</si>
  <si>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</si>
  <si>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</si>
  <si>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</si>
  <si>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</si>
  <si>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</si>
  <si>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</si>
  <si>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</si>
  <si>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</si>
  <si>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</si>
  <si>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</si>
  <si>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</si>
  <si>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</si>
  <si>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</si>
  <si>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</si>
  <si>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</si>
  <si>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</si>
  <si>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</si>
  <si>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</si>
  <si>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</si>
  <si>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</si>
  <si>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</si>
  <si>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</si>
  <si>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</si>
  <si>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</si>
  <si>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</si>
  <si>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</si>
  <si>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</si>
  <si>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</si>
  <si>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</si>
  <si>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</si>
  <si>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</si>
  <si>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</si>
  <si>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</si>
  <si>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</si>
  <si>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</si>
  <si>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</si>
  <si>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</si>
  <si>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</si>
  <si>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</si>
  <si>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</si>
  <si>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</si>
  <si>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</si>
  <si>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</si>
  <si>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</si>
  <si>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</si>
  <si>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</si>
  <si>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</si>
  <si>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</si>
  <si>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</si>
  <si>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</si>
  <si>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</si>
  <si>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</si>
  <si>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</si>
  <si>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</si>
  <si>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</si>
  <si>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</si>
  <si>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</si>
  <si>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</si>
  <si>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</si>
  <si>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</si>
  <si>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</si>
  <si>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</si>
  <si>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</si>
  <si>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</si>
  <si>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</si>
  <si>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</si>
  <si>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</si>
  <si>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</si>
  <si>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</si>
  <si>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</si>
  <si>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</si>
  <si>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</si>
  <si>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</si>
  <si>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</si>
  <si>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</si>
  <si>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</si>
  <si>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</si>
  <si>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</si>
  <si>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</si>
  <si>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</si>
  <si>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</si>
  <si>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</si>
  <si>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</si>
  <si>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</si>
  <si>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</si>
  <si>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</si>
  <si>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</si>
  <si>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</si>
  <si>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</si>
  <si>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</si>
  <si>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</si>
  <si>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</si>
  <si>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</si>
  <si>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</si>
  <si>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</si>
  <si>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</si>
  <si>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</si>
  <si>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</si>
  <si>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</si>
  <si>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</si>
  <si>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</si>
  <si>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</si>
  <si>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</si>
  <si>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</si>
  <si>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</si>
  <si>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</si>
  <si>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</si>
  <si>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</si>
  <si>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</si>
  <si>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</si>
  <si>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</si>
  <si>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</si>
  <si>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</si>
  <si>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</si>
  <si>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</si>
  <si>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</si>
  <si>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</si>
  <si>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</si>
  <si>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</si>
  <si>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</si>
  <si>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</si>
  <si>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</si>
  <si>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</si>
  <si>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</si>
  <si>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</si>
  <si>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</si>
  <si>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</si>
  <si>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</si>
  <si>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</si>
  <si>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</si>
  <si>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</si>
  <si>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</si>
  <si>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</si>
  <si>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</si>
  <si>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</si>
  <si>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</si>
  <si>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</si>
  <si>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</si>
  <si>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</si>
  <si>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</si>
  <si>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</si>
  <si>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</si>
  <si>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</si>
  <si>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</si>
  <si>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</si>
  <si>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</si>
  <si>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</si>
  <si>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</si>
  <si>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</si>
  <si>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</si>
  <si>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</si>
  <si>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</si>
  <si>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</si>
  <si>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</si>
  <si>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</si>
  <si>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</si>
  <si>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</si>
  <si>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</si>
  <si>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</si>
  <si>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</si>
  <si>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</si>
  <si>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</si>
  <si>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</si>
  <si>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</si>
  <si>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</si>
  <si>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</si>
  <si>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</si>
  <si>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</si>
  <si>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</si>
  <si>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</si>
  <si>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</si>
  <si>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</si>
  <si>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</si>
  <si>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</si>
  <si>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</si>
  <si>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</si>
  <si>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</si>
  <si>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</si>
  <si>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</si>
  <si>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</si>
  <si>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</si>
  <si>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</si>
  <si>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</si>
  <si>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</si>
  <si>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</si>
  <si>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</si>
  <si>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</si>
  <si>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</si>
  <si>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</si>
  <si>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</si>
  <si>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</si>
  <si>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</si>
  <si>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</si>
  <si>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</si>
  <si>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</si>
  <si>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</si>
  <si>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</si>
  <si>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</si>
  <si>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</si>
  <si>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</si>
  <si>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</si>
  <si>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</si>
  <si>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</si>
  <si>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</si>
  <si>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</si>
  <si>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</si>
  <si>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</si>
  <si>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</si>
  <si>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</si>
  <si>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</si>
  <si>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</si>
  <si>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</si>
  <si>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</si>
  <si>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</si>
  <si>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</si>
  <si>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</si>
  <si>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</si>
  <si>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</si>
  <si>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</si>
  <si>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</si>
  <si>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</si>
  <si>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</si>
  <si>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</si>
  <si>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</si>
  <si>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</si>
  <si>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</si>
  <si>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</si>
  <si>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</si>
  <si>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</si>
  <si>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</si>
  <si>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</si>
  <si>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</si>
  <si>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</si>
  <si>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</si>
  <si>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</si>
  <si>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</si>
  <si>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</si>
  <si>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</si>
  <si>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</si>
  <si>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</si>
  <si>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</si>
  <si>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</si>
  <si>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</si>
  <si>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</si>
  <si>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</si>
  <si>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</si>
  <si>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</si>
  <si>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</si>
  <si>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</si>
  <si>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</si>
  <si>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</si>
  <si>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</si>
  <si>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</si>
  <si>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</si>
  <si>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</si>
  <si>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</si>
  <si>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</si>
  <si>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</si>
  <si>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</si>
  <si>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</si>
  <si>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</si>
  <si>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</si>
  <si>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</si>
  <si>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</si>
  <si>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</si>
  <si>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</si>
  <si>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</si>
  <si>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</si>
  <si>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</si>
  <si>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</si>
  <si>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</si>
  <si>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</si>
  <si>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</si>
  <si>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</si>
  <si>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</si>
  <si>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</si>
  <si>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</si>
  <si>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</si>
  <si>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</si>
  <si>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</si>
  <si>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</si>
  <si>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</si>
  <si>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</si>
  <si>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</si>
  <si>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</si>
  <si>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</si>
  <si>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</si>
  <si>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</si>
  <si>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</si>
  <si>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</si>
  <si>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</si>
  <si>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</si>
  <si>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</si>
  <si>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</si>
  <si>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</si>
  <si>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</si>
  <si>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</si>
  <si>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</si>
  <si>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</si>
  <si>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</si>
  <si>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</si>
  <si>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</si>
  <si>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</si>
  <si>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</si>
  <si>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</si>
  <si>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</si>
  <si>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</si>
  <si>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</si>
  <si>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</si>
  <si>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</si>
  <si>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</si>
  <si>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</si>
  <si>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</si>
  <si>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</si>
  <si>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</si>
  <si>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</si>
  <si>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</si>
  <si>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</si>
  <si>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</si>
  <si>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</si>
  <si>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</si>
  <si>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</si>
  <si>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</si>
  <si>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</si>
  <si>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</si>
  <si>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</si>
  <si>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</si>
  <si>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</si>
  <si>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</si>
  <si>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</si>
  <si>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</si>
  <si>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</si>
  <si>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</si>
  <si>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</si>
  <si>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</si>
  <si>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</si>
  <si>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</si>
  <si>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</si>
  <si>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</si>
  <si>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</si>
  <si>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</si>
  <si>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</si>
  <si>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</si>
  <si>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</si>
  <si>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</si>
  <si>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</si>
  <si>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</si>
  <si>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</si>
  <si>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</si>
  <si>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</si>
  <si>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</si>
  <si>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</si>
  <si>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</si>
  <si>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</si>
  <si>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</si>
  <si>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</si>
  <si>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</si>
  <si>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</si>
  <si>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</si>
  <si>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</si>
  <si>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</si>
  <si>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</si>
  <si>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</si>
  <si>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</si>
  <si>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</si>
  <si>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</si>
  <si>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</si>
  <si>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</si>
  <si>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</si>
  <si>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</si>
  <si>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</si>
  <si>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</si>
  <si>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</si>
  <si>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</si>
  <si>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</si>
  <si>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</si>
  <si>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</si>
  <si>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</si>
  <si>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</si>
  <si>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</si>
  <si>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</si>
  <si>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</si>
  <si>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</si>
  <si>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</si>
  <si>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</si>
  <si>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</si>
  <si>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</si>
  <si>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</si>
  <si>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</si>
  <si>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</si>
  <si>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</si>
  <si>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</si>
  <si>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</si>
  <si>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</si>
  <si>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</si>
  <si>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</si>
  <si>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</si>
  <si>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</si>
  <si>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</si>
  <si>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</si>
  <si>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</si>
  <si>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</si>
  <si>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</si>
  <si>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</si>
  <si>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</si>
  <si>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</si>
  <si>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</si>
  <si>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</si>
  <si>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</si>
  <si>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</si>
  <si>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</si>
  <si>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</si>
  <si>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</si>
  <si>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</si>
  <si>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</si>
  <si>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</si>
  <si>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</si>
  <si>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</si>
  <si>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</si>
  <si>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</si>
  <si>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</si>
  <si>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</si>
  <si>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</si>
  <si>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</si>
  <si>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</si>
  <si>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</si>
  <si>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</si>
  <si>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</si>
  <si>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</si>
  <si>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</si>
  <si>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</si>
  <si>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</si>
  <si>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</si>
  <si>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</si>
  <si>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</si>
  <si>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</si>
  <si>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</si>
  <si>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</si>
  <si>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</si>
  <si>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</si>
  <si>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</si>
  <si>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</si>
  <si>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</si>
  <si>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</si>
  <si>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</si>
  <si>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</si>
  <si>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</si>
  <si>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</si>
  <si>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</si>
  <si>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</si>
  <si>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</si>
  <si>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</si>
  <si>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</si>
  <si>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</si>
  <si>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</si>
  <si>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</si>
  <si>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</si>
  <si>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</si>
  <si>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</si>
  <si>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</si>
  <si>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</si>
  <si>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</si>
  <si>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</si>
  <si>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</si>
  <si>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</si>
  <si>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</si>
  <si>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</si>
  <si>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</si>
  <si>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</si>
  <si>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</si>
  <si>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</si>
  <si>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</si>
  <si>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</si>
  <si>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</si>
  <si>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</si>
  <si>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</si>
  <si>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</si>
  <si>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</si>
  <si>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</si>
  <si>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</si>
  <si>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</si>
  <si>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</si>
  <si>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</si>
  <si>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</si>
  <si>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</si>
  <si>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</si>
  <si>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</si>
  <si>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</si>
  <si>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</si>
  <si>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</si>
  <si>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</si>
  <si>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</si>
  <si>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</si>
  <si>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</si>
  <si>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</si>
  <si>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</si>
  <si>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</si>
  <si>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</si>
  <si>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</si>
  <si>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</si>
  <si>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</si>
  <si>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</si>
  <si>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</si>
  <si>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</si>
  <si>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</si>
  <si>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</si>
  <si>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</si>
  <si>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</si>
  <si>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</si>
  <si>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</si>
  <si>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</si>
  <si>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</si>
  <si>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</si>
  <si>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</si>
  <si>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</si>
  <si>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</si>
  <si>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</si>
  <si>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</si>
  <si>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</si>
  <si>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</si>
  <si>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</si>
  <si>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</si>
  <si>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</si>
  <si>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</si>
  <si>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</si>
  <si>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</si>
  <si>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</si>
  <si>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</si>
  <si>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</si>
  <si>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</si>
  <si>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</si>
  <si>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</si>
  <si>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</si>
  <si>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</si>
  <si>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</si>
  <si>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</si>
  <si>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</si>
  <si>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</si>
  <si>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</si>
  <si>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</si>
  <si>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</si>
  <si>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</si>
  <si>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</si>
  <si>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</si>
  <si>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</si>
  <si>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</si>
  <si>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</si>
  <si>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</si>
  <si>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</si>
  <si>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</si>
  <si>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</si>
  <si>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</si>
  <si>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</si>
  <si>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</si>
  <si>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</si>
  <si>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</si>
  <si>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</si>
  <si>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</si>
  <si>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</si>
  <si>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</si>
  <si>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</si>
  <si>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</si>
  <si>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</si>
  <si>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</si>
  <si>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</si>
  <si>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</si>
  <si>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</si>
  <si>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</si>
  <si>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</si>
  <si>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</si>
  <si>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</si>
  <si>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</si>
  <si>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</si>
  <si>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</si>
  <si>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</si>
  <si>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</si>
  <si>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</si>
  <si>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</si>
  <si>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</si>
  <si>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</si>
  <si>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</si>
  <si>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</si>
  <si>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</si>
  <si>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</si>
  <si>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</si>
  <si>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</si>
  <si>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</si>
  <si>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</si>
  <si>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</si>
  <si>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</si>
  <si>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</si>
  <si>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</si>
  <si>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</si>
  <si>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</si>
  <si>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</si>
  <si>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</si>
  <si>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</si>
  <si>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</si>
  <si>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</si>
  <si>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</si>
  <si>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</si>
  <si>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</si>
  <si>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</si>
  <si>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</si>
  <si>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</si>
  <si>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</si>
  <si>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</si>
  <si>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</si>
  <si>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</si>
  <si>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</si>
  <si>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</si>
  <si>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</si>
  <si>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</si>
  <si>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</si>
  <si>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</si>
  <si>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</si>
  <si>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</si>
  <si>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</si>
  <si>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</si>
  <si>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</si>
  <si>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</si>
  <si>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</si>
  <si>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</si>
  <si>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</si>
  <si>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</si>
  <si>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</si>
  <si>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</si>
  <si>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</si>
  <si>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</si>
  <si>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</si>
  <si>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</si>
  <si>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</si>
  <si>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</si>
  <si>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</si>
  <si>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</si>
  <si>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</si>
  <si>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</si>
  <si>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</si>
  <si>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</si>
  <si>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</si>
  <si>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</si>
  <si>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</si>
  <si>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</si>
  <si>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</si>
  <si>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</si>
  <si>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</si>
  <si>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</si>
  <si>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</si>
  <si>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</si>
  <si>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</si>
  <si>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</si>
  <si>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</si>
  <si>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</si>
  <si>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</si>
  <si>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</si>
  <si>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</si>
  <si>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</si>
  <si>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</si>
  <si>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</si>
  <si>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</si>
  <si>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</si>
  <si>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</si>
  <si>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</si>
  <si>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</si>
  <si>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</si>
  <si>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</si>
  <si>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</si>
  <si>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</si>
  <si>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</si>
  <si>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</si>
  <si>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</si>
  <si>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</si>
  <si>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</si>
  <si>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</si>
  <si>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</si>
  <si>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</si>
  <si>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</si>
  <si>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</si>
  <si>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</si>
  <si>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</si>
  <si>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</si>
  <si>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</si>
  <si>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</si>
  <si>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</si>
  <si>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</si>
  <si>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</si>
  <si>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</si>
  <si>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</si>
  <si>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</si>
  <si>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</si>
  <si>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</si>
  <si>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</si>
  <si>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</si>
  <si>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</si>
  <si>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</si>
  <si>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</si>
  <si>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</si>
  <si>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</si>
  <si>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</si>
  <si>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</si>
  <si>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</si>
  <si>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</si>
  <si>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</si>
  <si>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</si>
  <si>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</si>
  <si>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</si>
  <si>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</si>
  <si>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</si>
  <si>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</si>
  <si>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</si>
  <si>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</si>
  <si>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</si>
  <si>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</si>
  <si>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</si>
  <si>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</si>
  <si>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</si>
  <si>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</si>
  <si>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</si>
  <si>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</si>
  <si>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</si>
  <si>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</si>
  <si>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</si>
  <si>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</si>
  <si>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</si>
  <si>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</si>
  <si>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</si>
  <si>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</si>
  <si>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</si>
  <si>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</si>
  <si>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</si>
  <si>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</si>
  <si>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</si>
  <si>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</si>
  <si>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</si>
  <si>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</si>
  <si>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</si>
  <si>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</si>
  <si>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</si>
  <si>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</si>
  <si>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</si>
  <si>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</si>
  <si>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</si>
  <si>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</si>
  <si>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</si>
  <si>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</si>
  <si>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</si>
  <si>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</si>
  <si>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</si>
  <si>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</si>
  <si>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</si>
  <si>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</si>
  <si>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</si>
  <si>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</si>
  <si>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</si>
  <si>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</si>
  <si>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</si>
  <si>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</si>
  <si>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</si>
  <si>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</si>
  <si>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</si>
  <si>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</si>
  <si>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</si>
  <si>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</si>
  <si>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</si>
  <si>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</si>
  <si>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</si>
  <si>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</si>
  <si>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</si>
  <si>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</si>
  <si>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</si>
  <si>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</si>
  <si>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</si>
  <si>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</si>
  <si>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</si>
  <si>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</si>
  <si>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</si>
  <si>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</si>
  <si>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</si>
  <si>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</si>
  <si>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</si>
  <si>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</si>
  <si>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</si>
  <si>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</si>
  <si>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</si>
  <si>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</si>
  <si>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</si>
  <si>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</si>
  <si>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</si>
  <si>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</si>
  <si>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</si>
  <si>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</si>
  <si>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</si>
  <si>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</si>
  <si>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</si>
  <si>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</si>
  <si>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</si>
  <si>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</si>
  <si>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</si>
  <si>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</si>
  <si>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</si>
  <si>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</si>
  <si>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</si>
  <si>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</si>
  <si>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</si>
  <si>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</si>
  <si>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</si>
  <si>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</si>
  <si>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</si>
  <si>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</si>
  <si>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</si>
  <si>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</si>
  <si>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</si>
  <si>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</si>
  <si>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</si>
  <si>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</si>
  <si>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</si>
  <si>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</si>
  <si>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</si>
  <si>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</si>
  <si>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</si>
  <si>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</si>
  <si>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</si>
  <si>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</si>
  <si>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</si>
  <si>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</si>
  <si>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</si>
  <si>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</si>
  <si>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</si>
  <si>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</si>
  <si>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</si>
  <si>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</si>
  <si>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</si>
  <si>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</si>
  <si>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</si>
  <si>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</si>
  <si>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</si>
  <si>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</si>
  <si>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</si>
  <si>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</si>
  <si>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</si>
  <si>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</si>
  <si>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</si>
  <si>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</si>
  <si>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</si>
  <si>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</si>
  <si>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</si>
  <si>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</si>
  <si>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</si>
  <si>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</si>
  <si>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</si>
  <si>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</si>
  <si>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</si>
  <si>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</si>
  <si>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</si>
  <si>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</si>
  <si>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</si>
  <si>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</si>
  <si>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</si>
  <si>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</si>
  <si>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</si>
  <si>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</si>
  <si>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</si>
  <si>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</si>
  <si>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</si>
  <si>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</si>
  <si>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</si>
  <si>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</si>
  <si>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</si>
  <si>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</si>
  <si>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</si>
  <si>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</si>
  <si>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</si>
  <si>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</si>
  <si>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</si>
  <si>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</si>
  <si>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</si>
  <si>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</si>
  <si>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</si>
  <si>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</si>
  <si>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</si>
  <si>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</si>
  <si>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</si>
  <si>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</si>
  <si>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</si>
  <si>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</si>
  <si>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</si>
  <si>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</si>
  <si>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</si>
  <si>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</si>
  <si>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</si>
  <si>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</si>
  <si>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</si>
  <si>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</si>
  <si>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</si>
  <si>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</si>
  <si>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</si>
  <si>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</si>
  <si>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</si>
  <si>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</si>
  <si>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</si>
  <si>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</si>
  <si>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</si>
  <si>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</si>
  <si>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</si>
  <si>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</si>
  <si>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</si>
  <si>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</si>
  <si>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</si>
  <si>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</si>
  <si>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</si>
  <si>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</si>
  <si>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</si>
  <si>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</si>
  <si>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</si>
  <si>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</si>
  <si>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</si>
  <si>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</si>
  <si>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</si>
  <si>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</si>
  <si>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</si>
  <si>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</si>
  <si>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</si>
  <si>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</si>
  <si>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</si>
  <si>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</si>
  <si>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</si>
  <si>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</si>
  <si>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</si>
  <si>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</si>
  <si>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</si>
  <si>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</si>
  <si>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</si>
  <si>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</si>
  <si>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</si>
  <si>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</si>
  <si>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</si>
  <si>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</si>
  <si>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</si>
  <si>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</si>
  <si>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</si>
  <si>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</si>
  <si>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</si>
  <si>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</si>
  <si>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</si>
  <si>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</si>
  <si>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</si>
  <si>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</si>
  <si>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</si>
  <si>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</si>
  <si>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</si>
  <si>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</si>
  <si>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</si>
  <si>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</si>
  <si>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</si>
  <si>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</si>
  <si>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</si>
  <si>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</si>
  <si>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</si>
  <si>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</si>
  <si>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</si>
  <si>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</si>
  <si>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</si>
  <si>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</si>
  <si>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</si>
  <si>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</si>
  <si>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</si>
  <si>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</si>
  <si>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</si>
  <si>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</si>
  <si>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</si>
  <si>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</si>
  <si>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</si>
  <si>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</si>
  <si>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</si>
  <si>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</si>
  <si>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</si>
  <si>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</si>
  <si>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</si>
  <si>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</si>
  <si>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</si>
  <si>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</si>
  <si>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</si>
  <si>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</si>
  <si>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</si>
  <si>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</si>
  <si>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</si>
  <si>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</si>
  <si>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</si>
  <si>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</si>
  <si>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</si>
  <si>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</si>
  <si>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</si>
  <si>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</si>
  <si>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</si>
  <si>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</si>
  <si>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</si>
  <si>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</si>
  <si>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</si>
  <si>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</si>
  <si>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</si>
  <si>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</si>
  <si>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</si>
  <si>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</si>
  <si>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</si>
  <si>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</si>
  <si>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</si>
  <si>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</si>
  <si>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</si>
  <si>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</si>
  <si>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</si>
  <si>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</si>
  <si>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</si>
  <si>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</si>
  <si>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</si>
  <si>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</si>
  <si>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</si>
  <si>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</si>
  <si>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</si>
  <si>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</si>
  <si>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</si>
  <si>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</si>
  <si>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</si>
  <si>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</si>
  <si>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</si>
  <si>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</si>
  <si>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</si>
  <si>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</si>
  <si>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</si>
  <si>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</si>
  <si>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</si>
  <si>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</si>
  <si>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</si>
  <si>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</si>
  <si>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</si>
  <si>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</si>
  <si>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</si>
  <si>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</si>
  <si>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</si>
  <si>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</si>
  <si>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</si>
  <si>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</si>
  <si>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</si>
  <si>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</si>
  <si>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</si>
  <si>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</si>
  <si>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</si>
  <si>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</si>
  <si>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</si>
  <si>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</si>
  <si>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</si>
  <si>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</si>
  <si>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</si>
  <si>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</si>
  <si>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</si>
  <si>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</si>
  <si>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</si>
  <si>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</si>
  <si>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</si>
  <si>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</si>
  <si>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</si>
  <si>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</si>
  <si>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</si>
  <si>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</si>
  <si>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</si>
  <si>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</si>
  <si>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</si>
  <si>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</si>
  <si>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</si>
  <si>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</si>
  <si>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</si>
  <si>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</si>
  <si>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</si>
  <si>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</si>
  <si>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</si>
  <si>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</si>
  <si>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</si>
  <si>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</si>
  <si>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</si>
  <si>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</si>
  <si>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</si>
  <si>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</si>
  <si>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</si>
  <si>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</si>
  <si>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</si>
  <si>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</si>
  <si>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</si>
  <si>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</si>
  <si>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</si>
  <si>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</si>
  <si>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</si>
  <si>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</si>
  <si>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</si>
  <si>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</si>
  <si>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</si>
  <si>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</si>
  <si>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</si>
  <si>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</si>
  <si>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</si>
  <si>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</si>
  <si>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</si>
  <si>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</si>
  <si>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</si>
  <si>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</si>
  <si>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</si>
  <si>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</si>
  <si>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</si>
  <si>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</si>
  <si>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</si>
  <si>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</si>
  <si>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</si>
  <si>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</si>
  <si>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</si>
  <si>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</si>
  <si>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</si>
  <si>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</si>
  <si>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</si>
  <si>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</si>
  <si>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</si>
  <si>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</si>
  <si>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</si>
  <si>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</si>
  <si>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</si>
  <si>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</si>
  <si>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</si>
  <si>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</si>
  <si>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</si>
  <si>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</si>
  <si>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</si>
  <si>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</si>
  <si>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</si>
  <si>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</si>
  <si>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</si>
  <si>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</si>
  <si>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</si>
  <si>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</si>
  <si>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</si>
  <si>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</si>
  <si>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</si>
  <si>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</si>
  <si>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</si>
  <si>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</si>
  <si>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</si>
  <si>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</si>
  <si>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</si>
  <si>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</si>
  <si>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</si>
  <si>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</si>
  <si>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</si>
  <si>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</si>
  <si>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</si>
  <si>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</si>
  <si>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</si>
  <si>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</si>
  <si>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</si>
  <si>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</si>
  <si>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</si>
  <si>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</si>
  <si>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</si>
  <si>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</si>
  <si>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</si>
  <si>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</si>
  <si>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</si>
  <si>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</si>
  <si>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</si>
  <si>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</si>
  <si>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</si>
  <si>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</si>
  <si>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</si>
  <si>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</si>
  <si>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</si>
  <si>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</si>
  <si>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</si>
  <si>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</si>
  <si>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</si>
  <si>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</si>
  <si>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</si>
  <si>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</si>
  <si>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</si>
  <si>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</si>
  <si>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</si>
  <si>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</si>
  <si>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</si>
  <si>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</si>
  <si>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</si>
  <si>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</si>
  <si>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</si>
  <si>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</si>
  <si>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</si>
  <si>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</si>
  <si>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</si>
  <si>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</si>
  <si>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</si>
  <si>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</si>
  <si>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</si>
  <si>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</si>
  <si>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</si>
  <si>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</si>
  <si>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</si>
  <si>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</si>
  <si>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</si>
  <si>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</si>
  <si>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</si>
  <si>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</si>
  <si>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</si>
  <si>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</si>
  <si>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</si>
  <si>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</si>
  <si>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</si>
  <si>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</si>
  <si>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</si>
  <si>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</si>
  <si>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</si>
  <si>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</si>
  <si>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</si>
  <si>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</si>
  <si>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</si>
  <si>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</si>
  <si>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</si>
  <si>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</si>
  <si>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</si>
  <si>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</si>
  <si>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</si>
  <si>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</si>
  <si>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</si>
  <si>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</si>
  <si>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</si>
  <si>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</si>
  <si>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</si>
  <si>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</si>
  <si>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</si>
  <si>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</si>
  <si>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</si>
  <si>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</si>
  <si>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</si>
  <si>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</si>
  <si>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</si>
  <si>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</si>
  <si>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</si>
  <si>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</si>
  <si>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</si>
  <si>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</si>
  <si>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</si>
  <si>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</si>
  <si>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</si>
  <si>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</si>
  <si>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</si>
  <si>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</si>
  <si>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</si>
  <si>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</si>
  <si>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</si>
  <si>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</si>
  <si>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</si>
  <si>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</si>
  <si>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</si>
  <si>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</si>
  <si>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</si>
  <si>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</si>
  <si>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</si>
  <si>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</si>
  <si>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</si>
  <si>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</si>
  <si>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</si>
  <si>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</si>
  <si>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</si>
  <si>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</si>
  <si>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</si>
  <si>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</si>
  <si>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</si>
  <si>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</si>
  <si>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</si>
  <si>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</si>
  <si>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</si>
  <si>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</si>
  <si>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</si>
  <si>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</si>
  <si>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</si>
  <si>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</si>
  <si>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</si>
  <si>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</si>
  <si>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</si>
  <si>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</si>
  <si>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</si>
  <si>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</si>
  <si>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</si>
  <si>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</si>
  <si>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</si>
  <si>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</si>
  <si>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</si>
  <si>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</si>
  <si>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</si>
  <si>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</si>
  <si>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</si>
  <si>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</si>
  <si>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</si>
  <si>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</si>
  <si>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</si>
  <si>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</si>
  <si>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</si>
  <si>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</si>
  <si>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</si>
  <si>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</si>
  <si>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</si>
  <si>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</si>
  <si>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</si>
  <si>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</si>
  <si>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</si>
  <si>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</si>
  <si>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</si>
  <si>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</si>
  <si>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</si>
  <si>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</si>
  <si>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</si>
  <si>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</si>
  <si>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</si>
  <si>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</si>
  <si>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</si>
  <si>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</si>
  <si>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</si>
  <si>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</si>
  <si>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</si>
  <si>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</si>
  <si>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</si>
  <si>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</si>
  <si>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</si>
  <si>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</si>
  <si>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</si>
  <si>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</si>
  <si>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</si>
  <si>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</si>
  <si>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</si>
  <si>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</si>
  <si>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</si>
  <si>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</si>
  <si>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</si>
  <si>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</si>
  <si>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</si>
  <si>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</si>
  <si>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</si>
  <si>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</si>
  <si>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</si>
  <si>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</si>
  <si>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</si>
  <si>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</si>
  <si>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</si>
  <si>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</si>
  <si>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</si>
  <si>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</si>
  <si>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</si>
  <si>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</si>
  <si>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</si>
  <si>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</si>
  <si>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</si>
  <si>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</si>
  <si>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</si>
  <si>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</si>
  <si>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</si>
  <si>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</si>
  <si>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</si>
  <si>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</si>
  <si>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</si>
  <si>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</si>
  <si>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</si>
  <si>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</si>
  <si>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</si>
  <si>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</si>
  <si>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</si>
  <si>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</si>
  <si>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</si>
  <si>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</si>
  <si>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</si>
  <si>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</si>
  <si>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</si>
  <si>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</si>
  <si>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</si>
  <si>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</si>
  <si>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</si>
  <si>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</si>
  <si>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</si>
  <si>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</si>
  <si>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</si>
  <si>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</si>
  <si>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</si>
  <si>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</si>
  <si>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</si>
  <si>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</si>
  <si>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</si>
  <si>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</si>
  <si>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</si>
  <si>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</si>
  <si>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</si>
  <si>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</si>
  <si>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</si>
  <si>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</si>
  <si>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</si>
  <si>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</si>
  <si>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</si>
  <si>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</si>
  <si>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</si>
  <si>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</si>
  <si>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</si>
  <si>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</si>
  <si>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</si>
  <si>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</si>
  <si>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</si>
  <si>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</si>
  <si>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</si>
  <si>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</si>
  <si>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</si>
  <si>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</si>
  <si>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</si>
  <si>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</si>
  <si>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</si>
  <si>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</si>
  <si>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</si>
  <si>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</si>
  <si>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</si>
  <si>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</si>
  <si>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</si>
  <si>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</si>
  <si>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</si>
  <si>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</si>
  <si>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</si>
  <si>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</si>
  <si>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</si>
  <si>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</si>
  <si>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</si>
  <si>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</si>
  <si>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</si>
  <si>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</si>
  <si>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</si>
  <si>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</si>
  <si>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</si>
  <si>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</si>
  <si>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</si>
  <si>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</si>
  <si>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</si>
  <si>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</si>
  <si>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</si>
  <si>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</si>
  <si>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</si>
  <si>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</si>
  <si>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</si>
  <si>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</si>
  <si>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</si>
  <si>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</si>
  <si>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</si>
  <si>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</si>
  <si>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</si>
  <si>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</si>
  <si>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</si>
  <si>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</si>
  <si>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</si>
  <si>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</si>
  <si>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</si>
  <si>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</si>
  <si>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</si>
  <si>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</si>
  <si>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</si>
  <si>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</si>
  <si>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</si>
  <si>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</si>
  <si>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</si>
  <si>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</si>
  <si>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</si>
  <si>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</si>
  <si>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</si>
  <si>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</si>
  <si>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</si>
  <si>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</si>
  <si>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</si>
  <si>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</si>
  <si>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</si>
  <si>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</si>
  <si>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</si>
  <si>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</si>
  <si>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</si>
  <si>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</si>
  <si>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</si>
  <si>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</si>
  <si>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</si>
  <si>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</si>
  <si>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</si>
  <si>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</si>
  <si>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</si>
  <si>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</si>
  <si>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</si>
  <si>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</si>
  <si>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</si>
  <si>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</si>
  <si>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</si>
  <si>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</si>
  <si>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</si>
  <si>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</si>
  <si>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</si>
  <si>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</si>
  <si>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</si>
  <si>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</si>
  <si>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</si>
  <si>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</si>
  <si>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</si>
  <si>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</si>
  <si>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</si>
  <si>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</si>
  <si>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</si>
  <si>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</si>
  <si>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</si>
  <si>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</si>
  <si>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</si>
  <si>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</si>
  <si>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</si>
  <si>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</si>
  <si>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</si>
  <si>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</si>
  <si>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</si>
  <si>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</si>
  <si>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</si>
  <si>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</si>
  <si>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</si>
  <si>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</si>
  <si>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</si>
  <si>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</si>
  <si>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</si>
  <si>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</si>
  <si>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</si>
  <si>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</si>
  <si>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</si>
  <si>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</si>
  <si>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</si>
  <si>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</si>
  <si>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</si>
  <si>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</si>
  <si>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</si>
  <si>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</si>
  <si>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</si>
  <si>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</si>
  <si>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</si>
  <si>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</si>
  <si>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</si>
  <si>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</si>
  <si>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</si>
  <si>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</si>
  <si>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</si>
  <si>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</si>
  <si>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</si>
  <si>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</si>
  <si>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</si>
  <si>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</si>
  <si>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</si>
  <si>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</si>
  <si>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</si>
  <si>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</si>
  <si>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</si>
  <si>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</si>
  <si>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</si>
  <si>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</si>
  <si>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</si>
  <si>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</si>
  <si>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</si>
  <si>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</si>
  <si>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</si>
  <si>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</si>
  <si>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</si>
  <si>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</si>
  <si>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</si>
  <si>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</si>
  <si>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</si>
  <si>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</si>
  <si>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</si>
  <si>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</si>
  <si>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</si>
  <si>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</si>
  <si>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</si>
  <si>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</si>
  <si>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</si>
  <si>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</si>
  <si>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</si>
  <si>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</si>
  <si>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</si>
  <si>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</si>
  <si>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</si>
  <si>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</si>
  <si>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</si>
  <si>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</si>
  <si>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</si>
  <si>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</si>
  <si>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</si>
  <si>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</si>
  <si>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</si>
  <si>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</si>
  <si>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</si>
  <si>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</si>
  <si>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</si>
  <si>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</si>
  <si>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</si>
  <si>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</si>
  <si>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</si>
  <si>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</si>
  <si>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</si>
  <si>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</si>
  <si>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</si>
  <si>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</si>
  <si>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</si>
  <si>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</si>
  <si>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</si>
  <si>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</si>
  <si>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</si>
  <si>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</si>
  <si>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</si>
  <si>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</si>
  <si>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</si>
  <si>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</si>
  <si>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</si>
  <si>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</si>
  <si>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</si>
  <si>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</si>
  <si>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</si>
  <si>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</si>
  <si>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</si>
  <si>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</si>
  <si>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</si>
  <si>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</si>
  <si>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</si>
  <si>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</si>
  <si>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</si>
  <si>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</si>
  <si>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</si>
  <si>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</si>
  <si>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</si>
  <si>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</si>
  <si>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</si>
  <si>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</si>
  <si>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</si>
  <si>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</si>
  <si>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</si>
  <si>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</si>
  <si>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</si>
  <si>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</si>
  <si>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</si>
  <si>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</si>
  <si>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</si>
  <si>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</si>
  <si>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</si>
  <si>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</si>
  <si>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</si>
  <si>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</si>
  <si>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</si>
  <si>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</si>
  <si>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</si>
  <si>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</si>
  <si>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</si>
  <si>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</si>
  <si>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</si>
  <si>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</si>
  <si>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</si>
  <si>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</si>
  <si>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</si>
  <si>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</si>
  <si>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</si>
  <si>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</si>
  <si>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</si>
  <si>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</si>
  <si>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</si>
  <si>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</si>
  <si>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</si>
  <si>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</si>
  <si>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</si>
  <si>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</si>
  <si>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</si>
  <si>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</si>
  <si>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</si>
  <si>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</si>
  <si>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</si>
  <si>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</si>
  <si>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</si>
  <si>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</si>
  <si>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</si>
  <si>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</si>
  <si>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</si>
  <si>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</si>
  <si>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</si>
  <si>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</si>
  <si>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</si>
  <si>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</si>
  <si>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</si>
  <si>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</si>
  <si>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</si>
  <si>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</si>
  <si>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</si>
  <si>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</si>
  <si>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</si>
  <si>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</si>
  <si>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</si>
  <si>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</si>
  <si>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</si>
  <si>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</si>
  <si>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</si>
  <si>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</si>
  <si>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</si>
  <si>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</si>
  <si>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</si>
  <si>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</si>
  <si>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</si>
  <si>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</si>
  <si>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</si>
  <si>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</si>
  <si>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</si>
  <si>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</si>
  <si>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</si>
  <si>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</si>
  <si>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</si>
  <si>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</si>
  <si>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</si>
  <si>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</si>
  <si>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</si>
  <si>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</si>
  <si>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</si>
  <si>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</si>
  <si>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</si>
  <si>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</si>
  <si>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</si>
  <si>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</si>
  <si>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</si>
  <si>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</si>
  <si>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</si>
  <si>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</si>
  <si>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</si>
  <si>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</si>
  <si>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</si>
  <si>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</si>
  <si>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</si>
  <si>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</si>
  <si>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</si>
  <si>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</si>
  <si>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</si>
  <si>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</si>
  <si>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</si>
  <si>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</si>
  <si>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</si>
  <si>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</si>
  <si>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</si>
  <si>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</si>
  <si>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</si>
  <si>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</si>
  <si>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</si>
  <si>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</si>
  <si>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</si>
  <si>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</si>
  <si>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</si>
  <si>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</si>
  <si>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</si>
  <si>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</si>
  <si>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</si>
  <si>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</si>
  <si>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</si>
  <si>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</si>
  <si>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</si>
  <si>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</si>
  <si>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</si>
  <si>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</si>
  <si>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</si>
  <si>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</si>
  <si>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</si>
  <si>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</si>
  <si>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</si>
  <si>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</si>
  <si>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</si>
  <si>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</si>
  <si>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</si>
  <si>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</si>
  <si>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</si>
  <si>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</si>
  <si>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</si>
  <si>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</si>
  <si>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</si>
  <si>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</si>
  <si>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</si>
  <si>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</si>
  <si>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</si>
  <si>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</si>
  <si>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</si>
  <si>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</si>
  <si>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</si>
  <si>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</si>
  <si>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</si>
  <si>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</si>
  <si>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</si>
  <si>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</si>
  <si>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</si>
  <si>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</si>
  <si>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</si>
  <si>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</si>
  <si>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</si>
  <si>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</si>
  <si>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</si>
  <si>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</si>
  <si>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</si>
  <si>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</si>
  <si>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</si>
  <si>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</si>
  <si>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</si>
  <si>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</si>
  <si>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</si>
  <si>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</si>
  <si>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</si>
  <si>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</si>
  <si>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</si>
  <si>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</si>
  <si>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</si>
  <si>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</si>
  <si>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</si>
  <si>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</si>
  <si>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</si>
  <si>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</si>
  <si>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</si>
  <si>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</si>
  <si>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</si>
  <si>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</si>
  <si>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</si>
  <si>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</si>
  <si>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</si>
  <si>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</si>
  <si>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</si>
  <si>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</si>
  <si>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</si>
  <si>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</si>
  <si>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</si>
  <si>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</si>
  <si>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</si>
  <si>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</si>
  <si>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</si>
  <si>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</si>
  <si>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</si>
  <si>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</si>
  <si>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</si>
  <si>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</si>
  <si>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</si>
  <si>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</si>
  <si>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</si>
  <si>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</si>
  <si>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</si>
  <si>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</si>
  <si>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</si>
  <si>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</si>
  <si>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</si>
  <si>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</si>
  <si>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</si>
  <si>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</si>
  <si>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</si>
  <si>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</si>
  <si>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</si>
  <si>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</si>
  <si>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</si>
  <si>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</si>
  <si>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</si>
  <si>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</si>
  <si>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</si>
  <si>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</si>
  <si>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</si>
  <si>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</si>
  <si>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</si>
  <si>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</si>
  <si>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</si>
  <si>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</si>
  <si>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</si>
  <si>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</si>
  <si>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</si>
  <si>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</si>
  <si>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</si>
  <si>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</si>
  <si>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</si>
  <si>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</si>
  <si>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</si>
  <si>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</si>
  <si>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</si>
  <si>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</si>
  <si>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</si>
  <si>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</si>
  <si>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</si>
  <si>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</si>
  <si>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</si>
  <si>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</si>
  <si>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</si>
  <si>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</si>
  <si>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</si>
  <si>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</si>
  <si>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</si>
  <si>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</si>
  <si>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</si>
  <si>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</si>
  <si>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</si>
  <si>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</si>
  <si>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</si>
  <si>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</si>
  <si>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</si>
  <si>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</si>
  <si>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</si>
  <si>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</si>
  <si>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</si>
  <si>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</si>
  <si>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</si>
  <si>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</si>
  <si>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</si>
  <si>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</si>
  <si>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</si>
  <si>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</si>
  <si>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</si>
  <si>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</si>
  <si>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</si>
  <si>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</si>
  <si>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</si>
  <si>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</si>
  <si>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</si>
  <si>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</si>
  <si>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</si>
  <si>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</si>
  <si>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</si>
  <si>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</si>
  <si>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</si>
  <si>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</si>
  <si>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</si>
  <si>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</si>
  <si>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</si>
  <si>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</si>
  <si>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</si>
  <si>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</si>
  <si>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</si>
  <si>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</si>
  <si>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</si>
  <si>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</si>
  <si>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</si>
  <si>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</si>
  <si>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</si>
  <si>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</si>
  <si>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</si>
  <si>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</si>
  <si>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</si>
  <si>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</si>
  <si>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</si>
  <si>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</si>
  <si>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</si>
  <si>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</si>
  <si>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</si>
  <si>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</si>
  <si>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</si>
  <si>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</si>
  <si>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</si>
  <si>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</si>
  <si>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</si>
  <si>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</si>
  <si>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</si>
  <si>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</si>
  <si>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</si>
  <si>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</si>
  <si>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</si>
  <si>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</si>
  <si>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</si>
  <si>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</si>
  <si>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</si>
  <si>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</si>
  <si>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</si>
  <si>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</si>
  <si>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</si>
  <si>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</si>
  <si>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</si>
  <si>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</si>
  <si>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</si>
  <si>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</si>
  <si>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</si>
  <si>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</si>
  <si>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</si>
  <si>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</si>
  <si>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</si>
  <si>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</si>
  <si>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</si>
  <si>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</si>
  <si>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</si>
  <si>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</si>
  <si>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</si>
  <si>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</si>
  <si>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</si>
  <si>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</si>
  <si>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</si>
  <si>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</si>
  <si>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</si>
  <si>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</si>
  <si>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</si>
  <si>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</si>
  <si>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</si>
  <si>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</si>
  <si>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</si>
  <si>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</si>
  <si>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</si>
  <si>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</si>
  <si>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</si>
  <si>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</si>
  <si>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</si>
  <si>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</si>
  <si>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</si>
  <si>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</si>
  <si>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</si>
  <si>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</si>
  <si>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</si>
  <si>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</si>
  <si>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</si>
  <si>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</si>
  <si>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</si>
  <si>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</si>
  <si>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</si>
  <si>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</si>
  <si>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</si>
  <si>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</si>
  <si>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</si>
  <si>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</si>
  <si>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</si>
  <si>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</si>
  <si>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</si>
  <si>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</si>
  <si>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</si>
  <si>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</si>
  <si>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</si>
  <si>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</si>
  <si>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</si>
  <si>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</si>
  <si>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</si>
  <si>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</si>
  <si>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</si>
  <si>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</si>
  <si>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</si>
  <si>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</si>
  <si>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</si>
  <si>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</si>
  <si>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</si>
  <si>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</si>
  <si>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</si>
  <si>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</si>
  <si>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</si>
  <si>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</si>
  <si>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</si>
  <si>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</si>
  <si>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</si>
  <si>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</si>
  <si>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</si>
  <si>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</si>
  <si>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</si>
  <si>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</si>
  <si>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</si>
  <si>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</si>
  <si>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</si>
  <si>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</si>
  <si>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</si>
  <si>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</si>
  <si>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</si>
  <si>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</si>
  <si>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</si>
  <si>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</si>
  <si>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</si>
  <si>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</si>
  <si>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</si>
  <si>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</si>
  <si>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</si>
  <si>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</si>
  <si>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</si>
  <si>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</si>
  <si>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</si>
  <si>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</si>
  <si>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</si>
  <si>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</si>
  <si>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</si>
  <si>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</si>
  <si>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</si>
  <si>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</si>
  <si>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</si>
  <si>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</si>
  <si>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</si>
  <si>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</si>
  <si>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</si>
  <si>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</si>
  <si>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</si>
  <si>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</si>
  <si>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</si>
  <si>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</si>
  <si>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</si>
  <si>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</si>
  <si>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</si>
  <si>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</si>
  <si>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</si>
  <si>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</si>
  <si>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</si>
  <si>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</si>
  <si>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</si>
  <si>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</si>
  <si>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</si>
  <si>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</si>
  <si>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</si>
  <si>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</si>
  <si>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</si>
  <si>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</si>
  <si>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</si>
  <si>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</si>
  <si>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</si>
  <si>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</si>
  <si>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</si>
  <si>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</si>
  <si>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</si>
  <si>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</si>
  <si>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</si>
  <si>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</si>
  <si>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</si>
  <si>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</si>
  <si>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</si>
  <si>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</si>
  <si>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</si>
  <si>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</si>
  <si>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</si>
  <si>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</si>
  <si>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</si>
  <si>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</si>
  <si>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</si>
  <si>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</si>
  <si>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</si>
  <si>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</si>
  <si>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</si>
  <si>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</si>
  <si>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</si>
  <si>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</si>
  <si>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</si>
  <si>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</si>
  <si>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</si>
  <si>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</si>
  <si>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</si>
  <si>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</si>
  <si>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</si>
  <si>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</si>
  <si>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</si>
  <si>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</si>
  <si>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</si>
  <si>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</si>
  <si>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</si>
  <si>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</si>
  <si>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</si>
  <si>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</si>
  <si>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</si>
  <si>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</si>
  <si>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</si>
  <si>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</si>
  <si>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</si>
  <si>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</si>
  <si>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</si>
  <si>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</si>
  <si>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</si>
  <si>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</si>
  <si>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</si>
  <si>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</si>
  <si>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</si>
  <si>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</si>
  <si>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</si>
  <si>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</si>
  <si>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</si>
  <si>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</si>
  <si>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</si>
  <si>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</si>
  <si>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</si>
  <si>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</si>
  <si>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</si>
  <si>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</si>
  <si>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</si>
  <si>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</si>
  <si>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</si>
  <si>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</si>
  <si>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</si>
  <si>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</si>
  <si>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</si>
  <si>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</si>
  <si>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</si>
  <si>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</si>
  <si>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</si>
  <si>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</si>
  <si>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</si>
  <si>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</si>
  <si>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</si>
  <si>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</si>
  <si>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</si>
  <si>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</si>
  <si>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</si>
  <si>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</si>
  <si>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</si>
  <si>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</si>
  <si>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</si>
  <si>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</si>
  <si>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</si>
  <si>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</si>
  <si>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</si>
  <si>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</si>
  <si>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</si>
  <si>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</si>
  <si>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</si>
  <si>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</si>
  <si>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</si>
  <si>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</si>
  <si>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</si>
  <si>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</si>
  <si>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</si>
  <si>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</si>
  <si>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</si>
  <si>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</si>
  <si>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</si>
  <si>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</si>
  <si>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</si>
  <si>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</si>
  <si>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</si>
  <si>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</si>
  <si>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</si>
  <si>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</si>
  <si>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</si>
  <si>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</si>
  <si>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</si>
  <si>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</si>
  <si>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</si>
  <si>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</si>
  <si>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</si>
  <si>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</si>
  <si>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</si>
  <si>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</si>
  <si>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</si>
  <si>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</si>
  <si>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</si>
  <si>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</si>
  <si>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</si>
  <si>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</si>
  <si>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</si>
  <si>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</si>
  <si>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</si>
  <si>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</si>
  <si>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</si>
  <si>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</si>
  <si>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</si>
  <si>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</si>
  <si>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</si>
  <si>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</si>
  <si>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</si>
  <si>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</si>
  <si>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</si>
  <si>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</si>
  <si>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</si>
  <si>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</si>
  <si>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</si>
  <si>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</si>
  <si>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</si>
  <si>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</si>
  <si>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</si>
  <si>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</si>
  <si>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</si>
  <si>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</si>
  <si>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</si>
  <si>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</si>
  <si>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</si>
  <si>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</si>
  <si>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</si>
  <si>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</si>
  <si>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</si>
  <si>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</si>
  <si>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</si>
  <si>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</si>
  <si>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</si>
  <si>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</si>
  <si>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</si>
  <si>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</si>
  <si>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</si>
  <si>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</si>
  <si>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</si>
  <si>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</si>
  <si>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</si>
  <si>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</si>
  <si>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</si>
  <si>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</si>
  <si>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</si>
  <si>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</si>
  <si>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</si>
  <si>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</si>
  <si>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</si>
  <si>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</si>
  <si>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</si>
  <si>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</si>
  <si>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</si>
  <si>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</si>
  <si>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</si>
  <si>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</si>
  <si>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</si>
  <si>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</si>
  <si>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</si>
  <si>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</si>
  <si>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</si>
  <si>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</si>
  <si>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</si>
  <si>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</si>
  <si>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</si>
  <si>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</si>
  <si>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</si>
  <si>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</si>
  <si>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</si>
  <si>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</si>
  <si>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</si>
  <si>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</si>
  <si>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</si>
  <si>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</si>
  <si>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</si>
  <si>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</si>
  <si>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</si>
  <si>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</si>
  <si>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</si>
  <si>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</si>
  <si>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</si>
  <si>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</si>
  <si>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</si>
  <si>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</si>
  <si>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</si>
  <si>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</si>
  <si>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</si>
  <si>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</si>
  <si>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</si>
  <si>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</si>
  <si>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</si>
  <si>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</si>
  <si>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</si>
  <si>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</si>
  <si>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</si>
  <si>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</si>
  <si>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</si>
  <si>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</si>
  <si>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</si>
  <si>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</si>
  <si>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</si>
  <si>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</si>
  <si>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</si>
  <si>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</si>
  <si>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</si>
  <si>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</si>
  <si>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</si>
  <si>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</si>
  <si>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</si>
  <si>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</si>
  <si>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</si>
  <si>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</si>
  <si>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</si>
  <si>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</si>
  <si>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</si>
  <si>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</si>
  <si>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</si>
  <si>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</si>
  <si>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</si>
  <si>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</si>
  <si>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</si>
  <si>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</si>
  <si>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</si>
  <si>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</si>
  <si>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</si>
  <si>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</si>
  <si>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</si>
  <si>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</si>
  <si>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</si>
  <si>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</si>
  <si>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</si>
  <si>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</si>
  <si>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</si>
  <si>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</si>
  <si>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</si>
  <si>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</si>
  <si>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</si>
  <si>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</si>
  <si>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</si>
  <si>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</si>
  <si>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</si>
  <si>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</si>
  <si>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</si>
  <si>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</si>
  <si>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</si>
  <si>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</si>
  <si>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</si>
  <si>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</si>
  <si>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</si>
  <si>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</si>
  <si>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</si>
  <si>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</si>
  <si>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</si>
  <si>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</si>
  <si>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</si>
  <si>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</si>
  <si>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</si>
  <si>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</si>
  <si>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</si>
  <si>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</si>
  <si>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</si>
  <si>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</si>
  <si>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</si>
  <si>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</si>
  <si>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</si>
  <si>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</si>
  <si>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</si>
  <si>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</si>
  <si>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</si>
  <si>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</si>
  <si>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</si>
  <si>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</si>
  <si>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</si>
  <si>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</si>
  <si>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</si>
  <si>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</si>
  <si>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</si>
  <si>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</si>
  <si>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</si>
  <si>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</si>
  <si>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</si>
  <si>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</si>
  <si>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</si>
  <si>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</si>
  <si>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</si>
  <si>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</si>
  <si>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</si>
  <si>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</si>
  <si>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</si>
  <si>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</si>
  <si>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</si>
  <si>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</si>
  <si>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</si>
  <si>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</si>
  <si>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</si>
  <si>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</si>
  <si>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</si>
  <si>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</si>
  <si>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</si>
  <si>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</si>
  <si>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</si>
  <si>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</si>
  <si>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</si>
  <si>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</si>
  <si>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</si>
  <si>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</si>
  <si>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</si>
  <si>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</si>
  <si>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</si>
  <si>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</si>
  <si>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</si>
  <si>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</si>
  <si>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</si>
  <si>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</si>
  <si>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</si>
  <si>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</si>
  <si>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</si>
  <si>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</si>
  <si>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</si>
  <si>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</si>
  <si>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</si>
  <si>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</si>
  <si>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</si>
  <si>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</si>
  <si>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</si>
  <si>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</si>
  <si>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</si>
  <si>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</si>
  <si>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</si>
  <si>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</si>
  <si>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</si>
  <si>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</si>
  <si>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</si>
  <si>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</si>
  <si>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</si>
  <si>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</si>
  <si>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</si>
  <si>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</si>
  <si>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</si>
  <si>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</si>
  <si>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</si>
  <si>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</si>
  <si>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</si>
  <si>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</si>
  <si>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</si>
  <si>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</si>
  <si>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</si>
  <si>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</si>
  <si>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</si>
  <si>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</si>
  <si>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</si>
  <si>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</si>
  <si>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</si>
  <si>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</si>
  <si>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</si>
  <si>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</si>
  <si>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</si>
  <si>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</si>
  <si>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</si>
  <si>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</si>
  <si>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</si>
  <si>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</si>
  <si>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</si>
  <si>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</si>
  <si>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</si>
  <si>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</si>
  <si>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</si>
  <si>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</si>
  <si>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</si>
  <si>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</si>
  <si>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</si>
  <si>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</si>
  <si>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</si>
  <si>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</si>
  <si>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</si>
  <si>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</si>
  <si>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</si>
  <si>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</si>
  <si>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</si>
  <si>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</si>
  <si>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</si>
  <si>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</si>
  <si>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</si>
  <si>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</si>
  <si>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</si>
  <si>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</si>
  <si>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</si>
  <si>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</si>
  <si>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</si>
  <si>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</si>
  <si>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</si>
  <si>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</si>
  <si>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</si>
  <si>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</si>
  <si>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</si>
  <si>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</si>
  <si>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</si>
  <si>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</si>
  <si>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</si>
  <si>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</si>
  <si>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</si>
  <si>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</si>
  <si>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</si>
  <si>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</si>
  <si>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</si>
  <si>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</si>
  <si>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</si>
  <si>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</si>
  <si>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</si>
  <si>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</si>
  <si>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</si>
  <si>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</si>
  <si>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</si>
  <si>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</si>
  <si>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</si>
  <si>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</si>
  <si>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</si>
  <si>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</si>
  <si>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</si>
  <si>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</si>
  <si>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</si>
  <si>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</si>
  <si>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</si>
  <si>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</si>
  <si>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</si>
  <si>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</si>
  <si>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</si>
  <si>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</si>
  <si>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</si>
  <si>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</si>
  <si>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</si>
  <si>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</si>
  <si>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</si>
  <si>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</si>
  <si>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</si>
  <si>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</si>
  <si>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</si>
  <si>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</si>
  <si>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</si>
  <si>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</si>
  <si>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</si>
  <si>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</si>
  <si>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</si>
  <si>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</si>
  <si>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</si>
  <si>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</si>
  <si>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</si>
  <si>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</si>
  <si>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</si>
  <si>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</si>
  <si>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</si>
  <si>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</si>
  <si>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</si>
  <si>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</si>
  <si>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</si>
  <si>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</si>
  <si>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</si>
  <si>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</si>
  <si>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</si>
  <si>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</si>
  <si>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</si>
  <si>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</si>
  <si>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</si>
  <si>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</si>
  <si>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</si>
  <si>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</si>
  <si>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</si>
  <si>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</si>
  <si>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</si>
  <si>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</si>
  <si>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</si>
  <si>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</si>
  <si>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</si>
  <si>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</si>
  <si>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</si>
  <si>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</si>
  <si>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</si>
  <si>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</si>
  <si>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</si>
  <si>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</si>
  <si>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</si>
  <si>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</si>
  <si>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</si>
  <si>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</si>
  <si>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</si>
  <si>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</si>
  <si>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</si>
  <si>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</si>
  <si>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</si>
  <si>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</si>
  <si>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</si>
  <si>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</si>
  <si>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</si>
  <si>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</si>
  <si>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</si>
  <si>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</si>
  <si>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</si>
  <si>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</si>
  <si>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</si>
  <si>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</si>
  <si>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</si>
  <si>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</si>
  <si>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</si>
  <si>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</si>
  <si>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</si>
  <si>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</si>
  <si>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</si>
  <si>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</si>
  <si>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</si>
  <si>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</si>
  <si>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</si>
  <si>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</si>
  <si>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</si>
  <si>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</si>
  <si>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</si>
  <si>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</si>
  <si>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</si>
  <si>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</si>
  <si>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</si>
  <si>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</si>
  <si>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</si>
  <si>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</si>
  <si>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</si>
  <si>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</si>
  <si>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</si>
  <si>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</si>
  <si>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</si>
  <si>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</si>
  <si>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</si>
  <si>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</si>
  <si>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</si>
  <si>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</si>
  <si>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</si>
  <si>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</si>
  <si>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</si>
  <si>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</si>
  <si>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</si>
  <si>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</si>
  <si>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</si>
  <si>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</si>
  <si>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</si>
  <si>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</si>
  <si>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</si>
  <si>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</si>
  <si>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</si>
  <si>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</si>
  <si>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</si>
  <si>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</si>
  <si>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</si>
  <si>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</si>
  <si>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</si>
  <si>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</si>
  <si>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</si>
  <si>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</si>
  <si>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</si>
  <si>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</si>
  <si>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</si>
  <si>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</si>
  <si>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</si>
  <si>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</si>
  <si>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</si>
  <si>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</si>
  <si>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</si>
  <si>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</si>
  <si>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</si>
  <si>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</si>
  <si>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</si>
  <si>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</si>
  <si>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</si>
  <si>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</si>
  <si>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</si>
  <si>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</si>
  <si>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</si>
  <si>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</si>
  <si>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</si>
  <si>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</si>
  <si>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</si>
  <si>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</si>
  <si>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</si>
  <si>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</si>
  <si>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</si>
  <si>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</si>
  <si>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</si>
  <si>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</si>
  <si>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</si>
  <si>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</si>
  <si>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</si>
  <si>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</si>
  <si>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</si>
  <si>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</si>
  <si>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</si>
  <si>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</si>
  <si>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</si>
  <si>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</si>
  <si>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</si>
  <si>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</si>
  <si>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</si>
  <si>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</si>
  <si>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</si>
  <si>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</si>
  <si>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</si>
  <si>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</si>
  <si>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</si>
  <si>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</si>
  <si>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</si>
  <si>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</si>
  <si>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</si>
  <si>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</si>
  <si>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</si>
  <si>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</si>
  <si>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</si>
  <si>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</si>
  <si>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</si>
  <si>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</si>
  <si>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</si>
  <si>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</si>
  <si>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</si>
  <si>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</si>
  <si>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</si>
  <si>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</si>
  <si>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</si>
  <si>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</si>
  <si>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</si>
  <si>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</si>
  <si>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</si>
  <si>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</si>
  <si>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</si>
  <si>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</si>
  <si>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</si>
  <si>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</si>
  <si>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</si>
  <si>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</si>
  <si>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</si>
  <si>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</si>
  <si>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</si>
  <si>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</si>
  <si>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</si>
  <si>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</si>
  <si>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</si>
  <si>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</si>
  <si>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</si>
  <si>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</si>
  <si>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</si>
  <si>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</si>
  <si>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</si>
  <si>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</si>
  <si>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</si>
  <si>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</si>
  <si>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</si>
  <si>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</si>
  <si>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</si>
  <si>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</si>
  <si>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</si>
  <si>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</si>
  <si>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</si>
  <si>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</si>
  <si>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</si>
  <si>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</si>
  <si>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</si>
  <si>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</si>
  <si>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</si>
  <si>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</si>
  <si>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</si>
  <si>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</si>
  <si>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</si>
  <si>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</si>
  <si>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</si>
  <si>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</si>
  <si>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</si>
  <si>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</si>
  <si>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</si>
  <si>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</si>
  <si>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</si>
  <si>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</si>
  <si>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</si>
  <si>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</si>
  <si>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</si>
  <si>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</si>
  <si>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</si>
  <si>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</si>
  <si>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</si>
  <si>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</si>
  <si>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</si>
  <si>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</si>
  <si>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</si>
  <si>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</si>
  <si>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</si>
  <si>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</si>
  <si>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</si>
  <si>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</si>
  <si>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</si>
  <si>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</si>
  <si>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</si>
  <si>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</si>
  <si>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</si>
  <si>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</si>
  <si>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</si>
  <si>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</si>
  <si>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</si>
  <si>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</si>
  <si>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</si>
  <si>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</si>
  <si>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</si>
  <si>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</si>
  <si>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</si>
  <si>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</si>
  <si>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</si>
  <si>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</si>
  <si>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</si>
  <si>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</si>
  <si>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</si>
  <si>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</si>
  <si>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</si>
  <si>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</si>
  <si>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</si>
  <si>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</si>
  <si>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</si>
  <si>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</si>
  <si>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</si>
  <si>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</si>
  <si>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</si>
  <si>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</si>
  <si>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</si>
  <si>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</si>
  <si>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</si>
  <si>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</si>
  <si>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</si>
  <si>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</si>
  <si>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</si>
  <si>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</si>
  <si>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</si>
  <si>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</si>
  <si>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</si>
  <si>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</si>
  <si>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</si>
  <si>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</si>
  <si>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</si>
  <si>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</si>
  <si>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</si>
  <si>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</si>
  <si>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</si>
  <si>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</si>
  <si>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</si>
  <si>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</si>
  <si>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</si>
  <si>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</si>
  <si>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</si>
  <si>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</si>
  <si>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</si>
  <si>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</si>
  <si>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</si>
  <si>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</si>
  <si>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</si>
  <si>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</si>
  <si>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</si>
  <si>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</si>
  <si>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</si>
  <si>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</si>
  <si>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</si>
  <si>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</si>
  <si>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</si>
  <si>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</si>
  <si>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</si>
  <si>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</si>
  <si>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</si>
  <si>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</si>
  <si>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</si>
  <si>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</si>
  <si>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</si>
  <si>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</si>
  <si>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</si>
  <si>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</si>
  <si>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</si>
  <si>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</si>
  <si>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</si>
  <si>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</si>
  <si>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</si>
  <si>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</si>
  <si>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</si>
  <si>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</si>
  <si>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</si>
  <si>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</si>
  <si>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</si>
  <si>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</si>
  <si>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</si>
  <si>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</si>
  <si>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</si>
  <si>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</si>
  <si>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</si>
  <si>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</si>
  <si>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</si>
  <si>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</si>
  <si>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</si>
  <si>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</si>
  <si>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</si>
  <si>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</si>
  <si>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</si>
  <si>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</si>
  <si>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</si>
  <si>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</si>
  <si>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</si>
  <si>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</si>
  <si>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</si>
  <si>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</si>
  <si>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</si>
  <si>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</si>
  <si>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</si>
  <si>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</si>
  <si>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</si>
  <si>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</si>
  <si>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</si>
  <si>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</si>
  <si>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</si>
  <si>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</si>
  <si>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</si>
  <si>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</si>
  <si>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</si>
  <si>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</si>
  <si>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</si>
  <si>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</si>
  <si>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</si>
  <si>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</si>
  <si>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</si>
  <si>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</si>
  <si>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</si>
  <si>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</si>
  <si>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</si>
  <si>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</si>
  <si>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</si>
  <si>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</si>
  <si>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</si>
  <si>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</si>
  <si>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</si>
  <si>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</si>
  <si>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</si>
  <si>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</si>
  <si>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</si>
  <si>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</si>
  <si>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</si>
  <si>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</si>
  <si>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</si>
  <si>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</si>
  <si>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</si>
  <si>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</si>
  <si>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</si>
  <si>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</si>
  <si>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</si>
  <si>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</si>
  <si>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</si>
  <si>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</si>
  <si>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</si>
  <si>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</si>
  <si>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</si>
  <si>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</si>
  <si>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</si>
  <si>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</si>
  <si>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</si>
  <si>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</si>
  <si>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</si>
  <si>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</si>
  <si>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</si>
  <si>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</si>
  <si>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</si>
  <si>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</si>
  <si>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</si>
  <si>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</si>
  <si>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</si>
  <si>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</si>
  <si>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</si>
  <si>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</si>
  <si>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</si>
  <si>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</si>
  <si>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</si>
  <si>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</si>
  <si>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</si>
  <si>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</si>
  <si>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</si>
  <si>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</si>
  <si>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</si>
  <si>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</si>
  <si>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</si>
  <si>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</si>
  <si>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</si>
  <si>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</si>
  <si>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</si>
  <si>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</si>
  <si>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</si>
  <si>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</si>
  <si>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</si>
  <si>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</si>
  <si>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</si>
  <si>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</si>
  <si>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</si>
  <si>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</si>
  <si>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</si>
  <si>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</si>
  <si>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</si>
  <si>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</si>
  <si>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</si>
  <si>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</si>
  <si>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</si>
  <si>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</si>
  <si>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</si>
  <si>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</si>
  <si>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</si>
  <si>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</si>
  <si>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</si>
  <si>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</si>
  <si>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</si>
  <si>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</si>
  <si>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</si>
  <si>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</si>
  <si>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</si>
  <si>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</si>
  <si>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</si>
  <si>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</si>
  <si>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</si>
  <si>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</si>
  <si>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</si>
  <si>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</si>
  <si>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</si>
  <si>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</si>
  <si>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</si>
  <si>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</si>
  <si>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</si>
  <si>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</si>
  <si>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</si>
  <si>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</si>
  <si>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</si>
  <si>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</si>
  <si>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</si>
  <si>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</si>
  <si>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</si>
  <si>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</si>
  <si>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</si>
  <si>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</si>
  <si>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</si>
  <si>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</si>
  <si>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</si>
  <si>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</si>
  <si>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</si>
  <si>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</si>
  <si>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</si>
  <si>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</si>
  <si>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</si>
  <si>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</si>
  <si>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</si>
  <si>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</si>
  <si>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</si>
  <si>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</si>
  <si>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</si>
  <si>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</si>
  <si>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</si>
  <si>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</si>
  <si>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</si>
  <si>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</si>
  <si>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</si>
  <si>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</si>
  <si>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</si>
  <si>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</si>
  <si>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</si>
  <si>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</si>
  <si>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</si>
  <si>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</si>
  <si>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</si>
  <si>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</si>
  <si>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</si>
  <si>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</si>
  <si>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</si>
  <si>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</si>
  <si>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</si>
  <si>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</si>
  <si>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</si>
  <si>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</si>
  <si>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</si>
  <si>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</si>
  <si>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</si>
  <si>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</si>
  <si>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</si>
  <si>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</si>
  <si>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</si>
  <si>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</si>
  <si>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</si>
  <si>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</si>
  <si>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</si>
  <si>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</si>
  <si>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</si>
  <si>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</si>
  <si>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</si>
  <si>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</si>
  <si>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</si>
  <si>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</si>
  <si>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</si>
  <si>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</si>
  <si>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</si>
  <si>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</si>
  <si>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</si>
  <si>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</si>
  <si>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</si>
  <si>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</si>
  <si>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</si>
  <si>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</si>
  <si>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</si>
  <si>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</si>
  <si>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</si>
  <si>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</si>
  <si>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</si>
  <si>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</si>
  <si>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</si>
  <si>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</si>
  <si>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</si>
  <si>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</si>
  <si>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</si>
  <si>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</si>
  <si>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</si>
  <si>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</si>
  <si>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</si>
  <si>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</si>
  <si>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</si>
  <si>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</si>
  <si>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</si>
  <si>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</si>
  <si>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</si>
  <si>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</si>
  <si>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</si>
  <si>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</si>
  <si>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</si>
  <si>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</si>
  <si>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</si>
  <si>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</si>
  <si>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</si>
  <si>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</si>
  <si>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</si>
  <si>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</si>
  <si>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</si>
  <si>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</si>
  <si>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</si>
  <si>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</si>
  <si>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</si>
  <si>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</si>
  <si>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</si>
  <si>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</si>
  <si>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</si>
  <si>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</si>
  <si>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</si>
  <si>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</si>
  <si>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</si>
  <si>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</si>
  <si>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</si>
  <si>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</si>
  <si>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</si>
  <si>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</si>
  <si>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</si>
  <si>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</si>
  <si>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</si>
  <si>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</si>
  <si>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</si>
  <si>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</si>
  <si>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</si>
  <si>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</si>
  <si>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</si>
  <si>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</si>
  <si>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</si>
  <si>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</si>
  <si>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</si>
  <si>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</si>
  <si>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</si>
  <si>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</si>
  <si>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</si>
  <si>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</si>
  <si>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</si>
  <si>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</si>
  <si>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</si>
  <si>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</si>
  <si>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</si>
  <si>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</si>
  <si>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</si>
  <si>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</si>
  <si>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</si>
  <si>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</si>
  <si>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</si>
  <si>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</si>
  <si>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</si>
  <si>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</si>
  <si>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</si>
  <si>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</si>
  <si>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</si>
  <si>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</si>
  <si>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</si>
  <si>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</si>
  <si>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</si>
  <si>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</si>
  <si>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</si>
  <si>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</si>
  <si>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</si>
  <si>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</si>
  <si>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</si>
  <si>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</si>
  <si>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</si>
  <si>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</si>
  <si>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</si>
  <si>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</si>
  <si>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</si>
  <si>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</si>
  <si>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</si>
  <si>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</si>
  <si>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</si>
  <si>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</si>
  <si>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</si>
  <si>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</si>
  <si>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</si>
  <si>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</si>
  <si>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</si>
  <si>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</si>
  <si>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</si>
  <si>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</si>
  <si>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</si>
  <si>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</si>
  <si>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</si>
  <si>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</si>
  <si>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</si>
  <si>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</si>
  <si>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</si>
  <si>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</si>
  <si>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</si>
  <si>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</si>
  <si>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</si>
  <si>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</si>
  <si>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</si>
  <si>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</si>
  <si>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</si>
  <si>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</si>
  <si>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</si>
  <si>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</si>
  <si>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</si>
  <si>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</si>
  <si>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</si>
  <si>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</si>
  <si>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</si>
  <si>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</si>
  <si>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</si>
  <si>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</si>
  <si>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</si>
  <si>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</si>
  <si>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</si>
  <si>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</si>
  <si>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</si>
  <si>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</si>
  <si>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</si>
  <si>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</si>
  <si>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</si>
  <si>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</si>
  <si>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</si>
  <si>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</si>
  <si>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</si>
  <si>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</si>
  <si>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</si>
  <si>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</si>
  <si>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</si>
  <si>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</si>
  <si>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</si>
  <si>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</si>
  <si>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</si>
  <si>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</si>
  <si>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</si>
  <si>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</si>
  <si>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</si>
  <si>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</si>
  <si>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</si>
  <si>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</si>
  <si>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</si>
  <si>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</si>
  <si>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</si>
  <si>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</si>
  <si>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</si>
  <si>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</si>
  <si>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</si>
  <si>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</si>
  <si>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</si>
  <si>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</si>
  <si>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</si>
  <si>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</si>
  <si>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</si>
  <si>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</si>
  <si>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</si>
  <si>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</si>
  <si>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</si>
  <si>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</si>
  <si>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</si>
  <si>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</si>
  <si>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</si>
  <si>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</si>
  <si>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</si>
  <si>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</si>
  <si>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</si>
  <si>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</si>
  <si>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</si>
  <si>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</si>
  <si>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</si>
  <si>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</si>
  <si>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</si>
  <si>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</si>
  <si>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</si>
  <si>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</si>
  <si>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</si>
  <si>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</si>
  <si>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</si>
  <si>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</si>
  <si>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</si>
  <si>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</si>
  <si>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</si>
  <si>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</si>
  <si>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</si>
  <si>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</si>
  <si>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</si>
  <si>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</si>
  <si>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</si>
  <si>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</si>
  <si>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</si>
  <si>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</si>
  <si>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</si>
  <si>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</si>
  <si>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</si>
  <si>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</si>
  <si>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</si>
  <si>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</si>
  <si>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</si>
  <si>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</si>
  <si>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</si>
  <si>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</si>
  <si>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</si>
  <si>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</si>
  <si>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</si>
  <si>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</si>
  <si>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</si>
  <si>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</si>
  <si>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</si>
  <si>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</si>
  <si>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</si>
  <si>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</si>
  <si>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</si>
  <si>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</si>
  <si>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</si>
  <si>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</si>
  <si>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</si>
  <si>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</si>
  <si>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</si>
  <si>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</si>
  <si>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</si>
  <si>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</si>
  <si>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</si>
  <si>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</si>
  <si>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</si>
  <si>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</si>
  <si>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</si>
  <si>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</si>
  <si>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</si>
  <si>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</si>
  <si>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</si>
  <si>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</si>
  <si>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</si>
  <si>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</si>
  <si>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</si>
  <si>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</si>
  <si>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</si>
  <si>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</si>
  <si>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</si>
  <si>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</si>
  <si>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</si>
  <si>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</si>
  <si>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</si>
  <si>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</si>
  <si>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</si>
  <si>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</si>
  <si>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</si>
  <si>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</si>
  <si>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</si>
  <si>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</si>
  <si>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</si>
  <si>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</si>
  <si>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</si>
  <si>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</si>
  <si>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</si>
  <si>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</si>
  <si>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</si>
  <si>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</si>
  <si>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</si>
  <si>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</si>
  <si>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</si>
  <si>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</si>
  <si>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</si>
  <si>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</si>
  <si>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</si>
  <si>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</si>
  <si>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</si>
  <si>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</si>
  <si>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</si>
  <si>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</si>
  <si>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</si>
  <si>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</si>
  <si>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</si>
  <si>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</si>
  <si>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</si>
  <si>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</si>
  <si>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</si>
  <si>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</si>
  <si>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</si>
  <si>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</si>
  <si>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</si>
  <si>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</si>
  <si>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</si>
  <si>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</si>
  <si>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</si>
  <si>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</si>
  <si>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</si>
  <si>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</si>
  <si>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</si>
  <si>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</si>
  <si>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</si>
  <si>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</si>
  <si>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</si>
  <si>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</si>
  <si>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</si>
  <si>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</si>
  <si>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</si>
  <si>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</si>
  <si>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</si>
  <si>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</si>
  <si>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</si>
  <si>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</si>
  <si>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</si>
  <si>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</si>
  <si>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</si>
  <si>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</si>
  <si>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</si>
  <si>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</si>
  <si>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</si>
  <si>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</si>
  <si>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</si>
  <si>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</si>
  <si>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</si>
  <si>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</si>
  <si>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</si>
  <si>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</si>
  <si>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</si>
  <si>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</si>
  <si>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</si>
  <si>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</si>
  <si>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</si>
  <si>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</si>
  <si>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</si>
  <si>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</si>
  <si>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</si>
  <si>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</si>
  <si>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</si>
  <si>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</si>
  <si>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</si>
  <si>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</si>
  <si>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</si>
  <si>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</si>
  <si>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</si>
  <si>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</si>
  <si>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</si>
  <si>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</si>
  <si>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</si>
  <si>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</si>
  <si>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</si>
  <si>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</si>
  <si>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</si>
  <si>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</si>
  <si>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</si>
  <si>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</si>
  <si>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</si>
  <si>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</si>
  <si>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</si>
  <si>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</si>
  <si>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</si>
  <si>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</si>
  <si>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</si>
  <si>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</si>
  <si>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</si>
  <si>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</si>
  <si>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</si>
  <si>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</si>
  <si>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</si>
  <si>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</si>
  <si>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</si>
  <si>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</si>
  <si>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</si>
  <si>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</si>
  <si>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</si>
  <si>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</si>
  <si>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</si>
  <si>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</si>
  <si>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</si>
  <si>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</si>
  <si>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</si>
  <si>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</si>
  <si>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</si>
  <si>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</si>
  <si>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</si>
  <si>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</si>
  <si>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</si>
  <si>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</si>
  <si>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</si>
  <si>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</si>
  <si>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</si>
  <si>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</si>
  <si>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</si>
  <si>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</si>
  <si>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</si>
  <si>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</si>
  <si>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</si>
  <si>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</si>
  <si>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</si>
  <si>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</si>
  <si>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</si>
  <si>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</si>
  <si>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</si>
  <si>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</si>
  <si>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</si>
  <si>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</si>
  <si>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</si>
  <si>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</si>
  <si>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</si>
  <si>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</si>
  <si>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</si>
  <si>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</si>
  <si>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</si>
  <si>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</si>
  <si>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</si>
  <si>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</si>
  <si>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</si>
  <si>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</si>
  <si>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</si>
  <si>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</si>
  <si>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</si>
  <si>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</si>
  <si>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</si>
  <si>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</si>
  <si>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</si>
  <si>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</si>
  <si>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</si>
  <si>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</si>
  <si>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</si>
  <si>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</si>
  <si>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</si>
  <si>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</si>
  <si>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</si>
  <si>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</si>
  <si>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</si>
  <si>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</si>
  <si>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</si>
  <si>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</si>
  <si>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</si>
  <si>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</si>
  <si>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</si>
  <si>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</si>
  <si>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</si>
  <si>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</si>
  <si>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</si>
  <si>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</si>
  <si>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</si>
  <si>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</si>
  <si>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</si>
  <si>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</si>
  <si>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</si>
  <si>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</si>
  <si>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</si>
  <si>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</si>
  <si>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</si>
  <si>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</si>
  <si>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</si>
  <si>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</si>
  <si>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</si>
  <si>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</si>
  <si>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</si>
  <si>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</si>
  <si>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</si>
  <si>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</si>
  <si>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</si>
  <si>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</si>
  <si>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</si>
  <si>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</si>
  <si>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</si>
  <si>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</si>
  <si>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</si>
  <si>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</si>
  <si>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</si>
  <si>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</si>
  <si>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</si>
  <si>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</si>
  <si>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</si>
  <si>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</si>
  <si>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</si>
  <si>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</si>
  <si>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</si>
  <si>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</si>
  <si>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</si>
  <si>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</si>
  <si>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</si>
  <si>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</si>
  <si>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</si>
  <si>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</si>
  <si>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</si>
  <si>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</si>
  <si>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</si>
  <si>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</si>
  <si>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</si>
  <si>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</si>
  <si>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</si>
  <si>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</si>
  <si>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</si>
  <si>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</si>
  <si>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</si>
  <si>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</si>
  <si>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</si>
  <si>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</si>
  <si>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</si>
  <si>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</si>
  <si>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</si>
  <si>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</si>
  <si>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</si>
  <si>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</si>
  <si>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</si>
  <si>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</si>
  <si>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</si>
  <si>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</si>
  <si>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</si>
  <si>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</si>
  <si>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</si>
  <si>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</si>
  <si>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</si>
  <si>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</si>
  <si>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</si>
  <si>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</si>
  <si>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</si>
  <si>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</si>
  <si>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</si>
  <si>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</si>
  <si>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</si>
  <si>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</si>
  <si>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</si>
  <si>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</si>
  <si>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</si>
  <si>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</si>
  <si>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</si>
  <si>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</si>
  <si>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</si>
  <si>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</si>
  <si>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</si>
  <si>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</si>
  <si>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</si>
  <si>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</si>
  <si>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</si>
  <si>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</si>
  <si>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</si>
  <si>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</si>
  <si>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</si>
  <si>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</si>
  <si>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</si>
  <si>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</si>
  <si>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</si>
  <si>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</si>
  <si>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</si>
  <si>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</si>
  <si>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</si>
  <si>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</si>
  <si>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</si>
  <si>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</si>
  <si>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</si>
  <si>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</si>
  <si>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</si>
  <si>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</si>
  <si>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</si>
  <si>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</si>
  <si>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</si>
  <si>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</si>
  <si>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</si>
  <si>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</si>
  <si>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</si>
  <si>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</si>
  <si>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</si>
  <si>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</si>
  <si>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</si>
  <si>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</si>
  <si>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</si>
  <si>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</si>
  <si>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</si>
  <si>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</si>
  <si>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</si>
  <si>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</si>
  <si>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</si>
  <si>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</si>
  <si>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</si>
  <si>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</si>
  <si>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</si>
  <si>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</si>
  <si>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</si>
  <si>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</si>
  <si>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</si>
  <si>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</si>
  <si>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</si>
  <si>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</si>
  <si>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</si>
  <si>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</si>
  <si>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</si>
  <si>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</si>
  <si>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</si>
  <si>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</si>
  <si>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</si>
  <si>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</si>
  <si>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</si>
  <si>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</si>
  <si>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</si>
  <si>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</si>
  <si>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</si>
  <si>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</si>
  <si>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</si>
  <si>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</si>
  <si>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</si>
  <si>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</si>
  <si>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</si>
  <si>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</si>
  <si>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</si>
  <si>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</si>
  <si>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</si>
  <si>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</si>
  <si>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</si>
  <si>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</si>
  <si>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</si>
  <si>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</si>
  <si>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</si>
  <si>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</si>
  <si>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</si>
  <si>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</si>
  <si>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</si>
  <si>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</si>
  <si>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</si>
  <si>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</si>
  <si>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</si>
  <si>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</si>
  <si>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</si>
  <si>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</si>
  <si>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</si>
  <si>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</si>
  <si>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</si>
  <si>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</si>
  <si>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</si>
  <si>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</si>
  <si>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</si>
  <si>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</si>
  <si>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</si>
  <si>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</si>
  <si>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</si>
  <si>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</si>
  <si>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</si>
  <si>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</si>
  <si>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</si>
  <si>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</si>
  <si>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</si>
  <si>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</si>
  <si>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</si>
  <si>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</si>
  <si>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</si>
  <si>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</si>
  <si>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</si>
  <si>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</si>
  <si>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</si>
  <si>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</si>
  <si>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</si>
  <si>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</si>
  <si>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</si>
  <si>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</si>
  <si>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</si>
  <si>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</si>
  <si>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</si>
  <si>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</si>
  <si>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</si>
  <si>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</si>
  <si>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</si>
  <si>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</si>
  <si>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</si>
  <si>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</si>
  <si>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</si>
  <si>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</si>
  <si>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</si>
  <si>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</si>
  <si>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</si>
  <si>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</si>
  <si>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</si>
  <si>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</si>
  <si>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</si>
  <si>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</si>
  <si>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</si>
  <si>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</si>
  <si>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</si>
  <si>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</si>
  <si>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</si>
  <si>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</si>
  <si>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</si>
  <si>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</si>
  <si>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</si>
  <si>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</si>
  <si>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</si>
  <si>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</si>
  <si>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</si>
  <si>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</si>
  <si>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</si>
  <si>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</si>
  <si>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</si>
  <si>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</si>
  <si>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</si>
  <si>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</si>
  <si>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</si>
  <si>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</si>
  <si>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</si>
  <si>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</si>
  <si>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</si>
  <si>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</si>
  <si>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</si>
  <si>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</si>
  <si>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</si>
  <si>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</si>
  <si>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</si>
  <si>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</si>
  <si>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</si>
  <si>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</si>
  <si>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</si>
  <si>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</si>
  <si>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</si>
  <si>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</si>
  <si>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</si>
  <si>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</si>
  <si>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</si>
  <si>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</si>
  <si>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</si>
  <si>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</si>
  <si>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</si>
  <si>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</si>
  <si>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</si>
  <si>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</si>
  <si>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</si>
  <si>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</si>
  <si>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</si>
  <si>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</si>
  <si>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</si>
  <si>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</si>
  <si>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</si>
  <si>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</si>
  <si>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</si>
  <si>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</si>
  <si>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</si>
  <si>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</si>
  <si>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</si>
  <si>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</si>
  <si>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</si>
  <si>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</si>
  <si>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</si>
  <si>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</si>
  <si>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</si>
  <si>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</si>
  <si>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</si>
  <si>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</si>
  <si>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</si>
  <si>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</si>
  <si>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</si>
  <si>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</si>
  <si>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</si>
  <si>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</si>
  <si>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</si>
  <si>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</si>
  <si>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</si>
  <si>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</si>
  <si>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</si>
  <si>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</si>
  <si>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</si>
  <si>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</si>
  <si>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</si>
  <si>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</si>
  <si>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</si>
  <si>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</si>
  <si>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</si>
  <si>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</si>
  <si>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</si>
  <si>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</si>
  <si>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</si>
  <si>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</si>
  <si>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</si>
  <si>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</si>
  <si>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</si>
  <si>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</si>
  <si>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</si>
  <si>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</si>
  <si>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</si>
  <si>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</si>
  <si>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</si>
  <si>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</si>
  <si>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</si>
  <si>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</si>
  <si>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</si>
  <si>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</si>
  <si>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</si>
  <si>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</si>
  <si>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</si>
  <si>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</si>
  <si>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</si>
  <si>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</si>
  <si>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</si>
  <si>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</si>
  <si>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</si>
  <si>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</si>
  <si>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</si>
  <si>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</si>
  <si>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</si>
  <si>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</si>
  <si>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</si>
  <si>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</si>
  <si>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</si>
  <si>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</si>
  <si>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</si>
  <si>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</si>
  <si>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</si>
  <si>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</si>
  <si>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</si>
  <si>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</si>
  <si>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</si>
  <si>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</si>
  <si>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</si>
  <si>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</si>
  <si>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</si>
  <si>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</si>
  <si>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</si>
  <si>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</si>
  <si>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</si>
  <si>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</si>
  <si>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</si>
  <si>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</si>
  <si>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</si>
  <si>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</si>
  <si>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</si>
  <si>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</si>
  <si>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</si>
  <si>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</si>
  <si>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</si>
  <si>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</si>
  <si>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</si>
  <si>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</si>
  <si>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</si>
  <si>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</si>
  <si>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</si>
  <si>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</si>
  <si>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</si>
  <si>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</si>
  <si>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</si>
  <si>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</si>
  <si>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</si>
  <si>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</si>
  <si>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</si>
  <si>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</si>
  <si>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</si>
  <si>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</si>
  <si>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</si>
  <si>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</si>
  <si>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</si>
  <si>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</si>
  <si>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</si>
  <si>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</si>
  <si>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</si>
  <si>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</si>
  <si>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</si>
  <si>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</si>
  <si>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</si>
  <si>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</si>
  <si>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</si>
  <si>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</si>
  <si>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</si>
  <si>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</si>
  <si>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</si>
  <si>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</si>
  <si>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</si>
  <si>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</si>
  <si>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</si>
  <si>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</si>
  <si>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</si>
  <si>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</si>
  <si>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</si>
  <si>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</si>
  <si>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</si>
  <si>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</si>
  <si>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</si>
  <si>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</si>
  <si>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</si>
  <si>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</si>
  <si>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</si>
  <si>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</si>
  <si>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</si>
  <si>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</si>
  <si>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</si>
  <si>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</si>
  <si>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</si>
  <si>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</si>
  <si>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</si>
  <si>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</si>
  <si>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</si>
  <si>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</si>
  <si>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</si>
  <si>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</si>
  <si>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</si>
  <si>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</si>
  <si>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</si>
  <si>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</si>
  <si>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</si>
  <si>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</si>
  <si>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</si>
  <si>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</si>
  <si>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</si>
  <si>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</si>
  <si>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</si>
  <si>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</si>
  <si>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</si>
  <si>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</si>
  <si>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</si>
  <si>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</si>
  <si>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</si>
  <si>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</si>
  <si>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</si>
  <si>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</si>
  <si>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</si>
  <si>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</si>
  <si>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</si>
  <si>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</si>
  <si>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</si>
  <si>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</si>
  <si>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</si>
  <si>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</si>
  <si>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</si>
  <si>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</si>
  <si>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</si>
  <si>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</si>
  <si>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</si>
  <si>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</si>
  <si>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</si>
  <si>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</si>
  <si>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</si>
  <si>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</si>
  <si>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</si>
  <si>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</si>
  <si>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</si>
  <si>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</si>
  <si>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</si>
  <si>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</si>
  <si>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</si>
  <si>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</si>
  <si>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</si>
  <si>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</si>
  <si>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</si>
  <si>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</si>
  <si>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</si>
  <si>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</si>
  <si>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</si>
  <si>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</si>
  <si>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</si>
  <si>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</si>
  <si>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</si>
  <si>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</si>
  <si>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</si>
  <si>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</si>
  <si>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</si>
  <si>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</si>
  <si>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</si>
  <si>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</si>
  <si>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</si>
  <si>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</si>
  <si>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</si>
  <si>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</si>
  <si>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</si>
  <si>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</si>
  <si>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</si>
  <si>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</si>
  <si>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</si>
  <si>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</si>
  <si>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</si>
  <si>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</si>
  <si>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</si>
  <si>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</si>
  <si>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</si>
  <si>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</si>
  <si>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</si>
  <si>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</si>
  <si>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</si>
  <si>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</si>
  <si>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</si>
  <si>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</si>
  <si>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</si>
  <si>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</si>
  <si>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</si>
  <si>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</si>
  <si>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</si>
  <si>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</si>
  <si>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</si>
  <si>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</si>
  <si>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</si>
  <si>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</si>
  <si>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</si>
  <si>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</si>
  <si>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</si>
  <si>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</si>
  <si>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</si>
  <si>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</si>
  <si>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</si>
  <si>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</si>
  <si>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</si>
  <si>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</si>
  <si>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</si>
  <si>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</si>
  <si>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</si>
  <si>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</si>
  <si>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</si>
  <si>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</si>
  <si>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</si>
  <si>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</si>
  <si>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</si>
  <si>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</si>
  <si>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</si>
  <si>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</si>
  <si>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</si>
  <si>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</si>
  <si>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</si>
  <si>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</si>
  <si>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</si>
  <si>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</si>
  <si>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</si>
  <si>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</si>
  <si>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</si>
  <si>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</si>
  <si>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</si>
  <si>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</si>
  <si>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</si>
  <si>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</si>
  <si>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</si>
  <si>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</si>
  <si>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</si>
  <si>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</si>
  <si>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</si>
  <si>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</si>
  <si>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</si>
  <si>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</si>
  <si>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</si>
  <si>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</si>
  <si>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</si>
  <si>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</si>
  <si>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</si>
  <si>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</si>
  <si>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</si>
  <si>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</si>
  <si>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</si>
  <si>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</si>
  <si>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</si>
  <si>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</si>
  <si>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</si>
  <si>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</si>
  <si>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</si>
  <si>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</si>
  <si>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</si>
  <si>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</si>
  <si>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</si>
  <si>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</si>
  <si>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</si>
  <si>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</si>
  <si>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</si>
  <si>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</si>
  <si>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</si>
  <si>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</si>
  <si>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</si>
  <si>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</si>
  <si>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</si>
  <si>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</si>
  <si>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</si>
  <si>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</si>
  <si>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</si>
  <si>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</si>
  <si>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</si>
  <si>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</si>
  <si>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</si>
  <si>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</si>
  <si>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</si>
  <si>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</si>
  <si>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</si>
  <si>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</si>
  <si>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</si>
  <si>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</si>
  <si>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</si>
  <si>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</si>
  <si>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</si>
  <si>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</si>
  <si>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</si>
  <si>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</si>
  <si>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</si>
  <si>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</si>
  <si>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</si>
  <si>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</si>
  <si>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</si>
  <si>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</si>
  <si>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</si>
  <si>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</si>
  <si>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</si>
  <si>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</si>
  <si>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</si>
  <si>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</si>
  <si>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</si>
  <si>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</si>
  <si>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</si>
  <si>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</si>
  <si>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</si>
  <si>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</si>
  <si>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</si>
  <si>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</si>
  <si>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</si>
  <si>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</si>
  <si>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</si>
  <si>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</si>
  <si>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</si>
  <si>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</si>
  <si>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</si>
  <si>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</si>
  <si>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</si>
  <si>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</si>
  <si>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</si>
  <si>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</si>
  <si>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</si>
  <si>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</si>
  <si>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</si>
  <si>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</si>
  <si>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</si>
  <si>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</si>
  <si>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</si>
  <si>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</si>
  <si>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</si>
  <si>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</si>
  <si>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</si>
  <si>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</si>
  <si>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</si>
  <si>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</si>
  <si>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</si>
  <si>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</si>
  <si>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</si>
  <si>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</si>
  <si>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</si>
  <si>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</si>
  <si>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</si>
  <si>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</si>
  <si>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</si>
  <si>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</si>
  <si>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</si>
  <si>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</si>
  <si>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</si>
  <si>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</si>
  <si>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</si>
  <si>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</si>
  <si>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</si>
  <si>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</si>
  <si>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</si>
  <si>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</si>
  <si>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</si>
  <si>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</si>
  <si>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</si>
  <si>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</si>
  <si>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</si>
  <si>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</si>
  <si>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</si>
  <si>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</si>
  <si>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</si>
  <si>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</si>
  <si>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</si>
  <si>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</si>
  <si>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</si>
  <si>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</si>
  <si>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</si>
  <si>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</si>
  <si>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</si>
  <si>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</si>
  <si>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</si>
  <si>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</si>
  <si>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</si>
  <si>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</si>
  <si>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</si>
  <si>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</si>
  <si>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</si>
  <si>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</si>
  <si>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</si>
  <si>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</si>
  <si>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</si>
  <si>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</si>
  <si>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</si>
  <si>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</si>
  <si>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</si>
  <si>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</si>
  <si>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</si>
  <si>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</si>
  <si>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</si>
  <si>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</si>
  <si>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</si>
  <si>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</si>
  <si>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</si>
  <si>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</si>
  <si>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</si>
  <si>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</si>
  <si>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</si>
  <si>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</si>
  <si>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</si>
  <si>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</si>
  <si>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</si>
  <si>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</si>
  <si>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</si>
  <si>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</si>
  <si>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</si>
  <si>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</si>
  <si>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</si>
  <si>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</si>
  <si>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</si>
  <si>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</si>
  <si>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</si>
  <si>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</si>
  <si>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</si>
  <si>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</si>
  <si>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</si>
  <si>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</si>
  <si>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</si>
  <si>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</si>
  <si>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</si>
  <si>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</si>
  <si>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</si>
  <si>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</si>
  <si>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</si>
  <si>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</si>
  <si>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</si>
  <si>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</si>
  <si>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</si>
  <si>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</si>
  <si>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</si>
  <si>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</si>
  <si>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</si>
  <si>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</si>
  <si>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</si>
  <si>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</si>
  <si>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</si>
  <si>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</si>
  <si>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</si>
  <si>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</si>
  <si>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</si>
  <si>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</si>
  <si>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</si>
  <si>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</si>
  <si>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</si>
  <si>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</si>
  <si>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</si>
  <si>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</si>
  <si>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</si>
  <si>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</si>
  <si>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</si>
  <si>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</si>
  <si>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</si>
  <si>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</si>
  <si>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</si>
  <si>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</si>
  <si>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</si>
  <si>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</si>
  <si>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</si>
  <si>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</si>
  <si>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</si>
  <si>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</si>
  <si>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</si>
  <si>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</si>
  <si>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</si>
  <si>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</si>
  <si>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</si>
  <si>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</si>
  <si>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</si>
  <si>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</si>
  <si>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</si>
  <si>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</si>
  <si>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</si>
  <si>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</si>
  <si>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</si>
  <si>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</si>
  <si>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</si>
  <si>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</si>
  <si>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</si>
  <si>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</si>
  <si>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</si>
  <si>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</si>
  <si>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</si>
  <si>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</si>
  <si>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</si>
  <si>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</si>
  <si>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</si>
  <si>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</si>
  <si>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</si>
  <si>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</si>
  <si>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</si>
  <si>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</si>
  <si>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</si>
  <si>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</si>
  <si>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</si>
  <si>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</si>
  <si>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</si>
  <si>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</si>
  <si>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</si>
  <si>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</si>
  <si>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</si>
  <si>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</si>
  <si>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</si>
  <si>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</si>
  <si>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</si>
  <si>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</si>
  <si>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</si>
  <si>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</si>
  <si>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</si>
  <si>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</si>
  <si>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</si>
  <si>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</si>
  <si>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</si>
  <si>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</si>
  <si>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</si>
  <si>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</si>
  <si>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</si>
  <si>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</si>
  <si>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</si>
  <si>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</si>
  <si>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</si>
  <si>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</si>
  <si>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</si>
  <si>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</si>
  <si>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</si>
  <si>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</si>
  <si>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</si>
  <si>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</si>
  <si>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</si>
  <si>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</si>
  <si>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</si>
  <si>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</si>
  <si>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</si>
  <si>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</si>
  <si>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</si>
  <si>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</si>
  <si>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</si>
  <si>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</si>
  <si>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</si>
  <si>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</si>
  <si>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</si>
  <si>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</si>
  <si>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</si>
  <si>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</si>
  <si>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</si>
  <si>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</si>
  <si>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</si>
  <si>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</si>
  <si>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</si>
  <si>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</si>
  <si>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</si>
  <si>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</si>
  <si>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</si>
  <si>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</si>
  <si>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</si>
  <si>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</si>
  <si>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</si>
  <si>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</si>
  <si>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</si>
  <si>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</si>
  <si>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</si>
  <si>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</si>
  <si>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</si>
  <si>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</si>
  <si>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</si>
  <si>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</si>
  <si>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</si>
  <si>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</si>
  <si>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</si>
  <si>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</si>
  <si>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</si>
  <si>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</si>
  <si>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</si>
  <si>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</si>
  <si>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</si>
  <si>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</si>
  <si>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</si>
  <si>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</si>
  <si>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</si>
  <si>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</si>
  <si>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</si>
  <si>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</si>
  <si>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</si>
  <si>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</si>
  <si>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</si>
  <si>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</si>
  <si>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</si>
  <si>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</si>
  <si>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</si>
  <si>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</si>
  <si>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</si>
  <si>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</si>
  <si>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</si>
  <si>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</si>
  <si>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</si>
  <si>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</si>
  <si>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</si>
  <si>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</si>
  <si>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</si>
  <si>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</si>
  <si>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</si>
  <si>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</si>
  <si>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</si>
  <si>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</si>
  <si>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</si>
  <si>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</si>
  <si>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</si>
  <si>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</si>
  <si>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</si>
  <si>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</si>
  <si>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</si>
  <si>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</si>
  <si>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</si>
  <si>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</si>
  <si>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</si>
  <si>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</si>
  <si>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</si>
  <si>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</si>
  <si>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</si>
  <si>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</si>
  <si>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</si>
  <si>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</si>
  <si>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</si>
  <si>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</si>
  <si>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</si>
  <si>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</si>
  <si>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</si>
  <si>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</si>
  <si>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</si>
  <si>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</si>
  <si>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</si>
  <si>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</si>
  <si>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</si>
  <si>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</si>
  <si>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</si>
  <si>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</si>
  <si>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</si>
  <si>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</si>
  <si>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</si>
  <si>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</si>
  <si>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</si>
  <si>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</si>
  <si>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</si>
  <si>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</si>
  <si>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</si>
  <si>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</si>
  <si>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</si>
  <si>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</si>
  <si>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</si>
  <si>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</si>
  <si>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</si>
  <si>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</si>
  <si>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</si>
  <si>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</si>
  <si>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</si>
  <si>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</si>
  <si>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</si>
  <si>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</si>
  <si>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</si>
  <si>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</si>
  <si>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</si>
  <si>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</si>
  <si>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</si>
  <si>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</si>
  <si>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</si>
  <si>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</si>
  <si>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</si>
  <si>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</si>
  <si>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</si>
  <si>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</si>
  <si>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</si>
  <si>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</si>
  <si>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</si>
  <si>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</si>
  <si>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</si>
  <si>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</si>
  <si>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</si>
  <si>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</si>
  <si>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</si>
  <si>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</si>
  <si>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</si>
  <si>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</si>
  <si>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</si>
  <si>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</si>
  <si>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</si>
  <si>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</si>
  <si>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</si>
  <si>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</si>
  <si>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</si>
  <si>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</si>
  <si>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</si>
  <si>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</si>
  <si>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</si>
  <si>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</si>
  <si>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</si>
  <si>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</si>
  <si>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</si>
  <si>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</si>
  <si>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</si>
  <si>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</si>
  <si>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</si>
  <si>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</si>
  <si>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</si>
  <si>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</si>
  <si>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</si>
  <si>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</si>
  <si>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</si>
  <si>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</si>
  <si>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</si>
  <si>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</si>
  <si>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</si>
  <si>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</si>
  <si>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</si>
  <si>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</si>
  <si>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</si>
  <si>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</si>
  <si>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</si>
  <si>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</si>
  <si>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</si>
  <si>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</si>
  <si>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</si>
  <si>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</si>
  <si>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</si>
  <si>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</si>
  <si>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</si>
  <si>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</si>
  <si>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</si>
  <si>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</si>
  <si>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</si>
  <si>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</si>
  <si>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</si>
  <si>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</si>
  <si>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</si>
  <si>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</si>
  <si>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</si>
  <si>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</si>
  <si>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</si>
  <si>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</si>
  <si>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</si>
  <si>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</si>
  <si>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</si>
  <si>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</si>
  <si>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</si>
  <si>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</si>
  <si>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</si>
  <si>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</si>
  <si>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</si>
  <si>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</si>
  <si>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</si>
  <si>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</si>
  <si>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</si>
  <si>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</si>
  <si>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</si>
  <si>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</si>
  <si>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</si>
  <si>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</si>
  <si>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</si>
  <si>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</si>
  <si>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</si>
  <si>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</si>
  <si>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</si>
  <si>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</si>
  <si>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</si>
  <si>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</si>
  <si>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</si>
  <si>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</si>
  <si>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</si>
  <si>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</si>
  <si>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</si>
  <si>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</si>
  <si>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</si>
  <si>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</si>
  <si>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</si>
  <si>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</si>
  <si>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</si>
  <si>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</si>
  <si>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</si>
  <si>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</si>
  <si>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</si>
  <si>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</si>
  <si>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</si>
  <si>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</si>
  <si>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</si>
  <si>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</si>
  <si>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</si>
  <si>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</si>
  <si>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</si>
  <si>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</si>
  <si>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</si>
  <si>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</si>
  <si>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</si>
  <si>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</si>
  <si>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</si>
  <si>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</si>
  <si>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</si>
  <si>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</si>
  <si>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</si>
  <si>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</si>
  <si>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</si>
  <si>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</si>
  <si>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</si>
  <si>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</si>
  <si>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</si>
  <si>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</si>
  <si>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</si>
  <si>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</si>
  <si>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</si>
  <si>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</si>
  <si>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</si>
  <si>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</si>
  <si>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</si>
  <si>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</si>
  <si>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</si>
  <si>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</si>
  <si>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</si>
  <si>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</si>
  <si>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</si>
  <si>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</si>
  <si>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</si>
  <si>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</si>
  <si>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</si>
  <si>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</si>
  <si>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</si>
  <si>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</si>
  <si>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</si>
  <si>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</si>
  <si>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</si>
  <si>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</si>
  <si>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</si>
  <si>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</si>
  <si>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</si>
  <si>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</si>
  <si>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</si>
  <si>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</si>
  <si>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</si>
  <si>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</si>
  <si>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</si>
  <si>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</si>
  <si>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</si>
  <si>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</si>
  <si>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</si>
  <si>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</si>
  <si>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</si>
  <si>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</si>
  <si>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</si>
  <si>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</si>
  <si>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</si>
  <si>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</si>
  <si>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</si>
  <si>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</si>
  <si>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</si>
  <si>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</si>
  <si>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</si>
  <si>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</si>
  <si>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</si>
  <si>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</si>
  <si>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</si>
  <si>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</si>
  <si>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</si>
  <si>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</si>
  <si>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</si>
  <si>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</si>
  <si>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</si>
  <si>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</si>
  <si>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</si>
  <si>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</si>
  <si>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</si>
  <si>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</si>
  <si>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</si>
  <si>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</si>
  <si>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</si>
  <si>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</si>
  <si>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</si>
  <si>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</si>
  <si>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</si>
  <si>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</si>
  <si>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</si>
  <si>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</si>
  <si>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</si>
  <si>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</si>
  <si>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</si>
  <si>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</si>
  <si>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</si>
  <si>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</si>
  <si>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</si>
  <si>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</si>
  <si>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</si>
  <si>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</si>
  <si>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</si>
  <si>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</si>
  <si>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</si>
  <si>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</si>
  <si>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</si>
  <si>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</si>
  <si>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</si>
  <si>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</si>
  <si>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</si>
  <si>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</si>
  <si>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</si>
  <si>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</si>
  <si>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</si>
  <si>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</si>
  <si>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</si>
  <si>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</si>
  <si>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</si>
  <si>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</si>
  <si>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</si>
  <si>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</si>
  <si>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</si>
  <si>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</si>
  <si>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</si>
  <si>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</si>
  <si>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</si>
  <si>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</si>
  <si>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</si>
  <si>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</si>
  <si>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</si>
  <si>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</si>
  <si>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</si>
  <si>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</si>
  <si>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</si>
  <si>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</si>
  <si>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</si>
  <si>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</si>
  <si>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</si>
  <si>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</si>
  <si>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</si>
  <si>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</si>
  <si>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</si>
  <si>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</si>
  <si>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</si>
  <si>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</si>
  <si>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</si>
  <si>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</si>
  <si>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</si>
  <si>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</si>
  <si>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</si>
  <si>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</si>
  <si>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</si>
  <si>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</si>
  <si>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</si>
  <si>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</si>
  <si>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</si>
  <si>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</si>
  <si>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</si>
  <si>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</si>
  <si>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</si>
  <si>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</si>
  <si>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</si>
  <si>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</si>
  <si>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</si>
  <si>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</si>
  <si>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</si>
  <si>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</si>
  <si>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</si>
  <si>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</si>
  <si>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</si>
  <si>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</si>
  <si>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</si>
  <si>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</si>
  <si>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</si>
  <si>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</si>
  <si>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</si>
  <si>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</si>
  <si>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</si>
  <si>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</si>
  <si>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</si>
  <si>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</si>
  <si>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</si>
  <si>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</si>
  <si>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</si>
  <si>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</si>
  <si>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</si>
  <si>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</si>
  <si>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</si>
  <si>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</si>
  <si>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</si>
  <si>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</si>
  <si>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</si>
  <si>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</si>
  <si>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</si>
  <si>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</si>
  <si>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</si>
  <si>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</si>
  <si>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</si>
  <si>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</si>
  <si>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</si>
  <si>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</si>
  <si>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</si>
  <si>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</si>
  <si>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</si>
  <si>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</si>
  <si>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</si>
  <si>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</si>
  <si>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</si>
  <si>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</si>
  <si>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</si>
  <si>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</si>
  <si>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</si>
  <si>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</si>
  <si>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</si>
  <si>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</si>
  <si>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</si>
  <si>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</si>
  <si>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</si>
  <si>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</si>
  <si>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</si>
  <si>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</si>
  <si>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</si>
  <si>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</si>
  <si>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</si>
  <si>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</si>
  <si>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</si>
  <si>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</si>
  <si>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</si>
  <si>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</si>
  <si>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</si>
  <si>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</si>
  <si>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</si>
  <si>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</si>
  <si>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</si>
  <si>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</si>
  <si>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</si>
  <si>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</si>
  <si>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</si>
  <si>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</si>
  <si>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</si>
  <si>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</si>
  <si>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</si>
  <si>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</si>
  <si>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</si>
  <si>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</si>
  <si>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</si>
  <si>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</si>
  <si>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</si>
  <si>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</si>
  <si>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</si>
  <si>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</si>
  <si>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</si>
  <si>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</si>
  <si>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</si>
  <si>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</si>
  <si>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</si>
  <si>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</si>
  <si>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</si>
  <si>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</si>
  <si>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</si>
  <si>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</si>
  <si>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</si>
  <si>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</si>
  <si>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</si>
  <si>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</si>
  <si>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</si>
  <si>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</si>
  <si>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</si>
  <si>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</si>
  <si>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</si>
  <si>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</si>
  <si>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</si>
  <si>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</si>
  <si>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</si>
  <si>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</si>
  <si>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</si>
  <si>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</si>
  <si>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</si>
  <si>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</si>
  <si>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</si>
  <si>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</si>
  <si>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</si>
  <si>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</si>
  <si>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</si>
  <si>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</si>
  <si>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</si>
  <si>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</si>
  <si>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</si>
  <si>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</si>
  <si>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</si>
  <si>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</si>
  <si>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</si>
  <si>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</si>
  <si>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</si>
  <si>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</si>
  <si>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</si>
  <si>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</si>
  <si>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</si>
  <si>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</si>
  <si>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</si>
  <si>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</si>
  <si>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</si>
  <si>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</si>
  <si>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</si>
  <si>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</si>
  <si>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</si>
  <si>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</si>
  <si>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</si>
  <si>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</si>
  <si>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</si>
  <si>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</si>
  <si>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</si>
  <si>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</si>
  <si>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</si>
  <si>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</si>
  <si>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</si>
  <si>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</si>
  <si>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</si>
  <si>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</si>
  <si>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</si>
  <si>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</si>
  <si>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</si>
  <si>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</si>
  <si>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</si>
  <si>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</si>
  <si>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</si>
  <si>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</si>
  <si>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</si>
  <si>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</si>
  <si>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</si>
  <si>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</si>
  <si>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</si>
  <si>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</si>
  <si>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</si>
  <si>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</si>
  <si>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</si>
  <si>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</si>
  <si>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</si>
  <si>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</si>
  <si>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</si>
  <si>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</si>
  <si>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</si>
  <si>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</si>
  <si>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</si>
  <si>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</si>
  <si>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</si>
  <si>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</si>
  <si>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</si>
  <si>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</si>
  <si>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</si>
  <si>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</si>
  <si>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</si>
  <si>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</si>
  <si>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</si>
  <si>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</si>
  <si>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</si>
  <si>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</si>
  <si>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</si>
  <si>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</si>
  <si>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</si>
  <si>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</si>
  <si>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</si>
  <si>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</si>
  <si>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</si>
  <si>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</si>
  <si>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</si>
  <si>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</si>
  <si>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</si>
  <si>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</si>
  <si>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</si>
  <si>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</si>
  <si>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</si>
  <si>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</si>
  <si>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</si>
  <si>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</si>
  <si>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</si>
  <si>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</si>
  <si>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</si>
  <si>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</si>
  <si>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</si>
  <si>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</si>
  <si>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</si>
  <si>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</si>
  <si>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</si>
  <si>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</si>
  <si>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</si>
  <si>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</si>
  <si>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</si>
  <si>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</si>
  <si>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</si>
  <si>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</si>
  <si>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</si>
  <si>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</si>
  <si>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</si>
  <si>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</si>
  <si>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</si>
  <si>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</si>
  <si>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</si>
  <si>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</si>
  <si>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</si>
  <si>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</si>
  <si>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</si>
  <si>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</si>
  <si>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</si>
  <si>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</si>
  <si>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</si>
  <si>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</si>
  <si>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</si>
  <si>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</si>
  <si>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</si>
  <si>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</si>
  <si>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</si>
  <si>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</si>
  <si>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</si>
  <si>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</si>
  <si>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</si>
  <si>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</si>
  <si>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</si>
  <si>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</si>
  <si>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</si>
  <si>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</si>
  <si>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</si>
  <si>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</si>
  <si>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</si>
  <si>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</si>
  <si>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</si>
  <si>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</si>
  <si>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</si>
  <si>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</si>
  <si>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</si>
  <si>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</si>
  <si>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</si>
  <si>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</si>
  <si>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</si>
  <si>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</si>
  <si>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</si>
  <si>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</si>
  <si>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</si>
  <si>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</si>
  <si>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</si>
  <si>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</si>
  <si>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</si>
  <si>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</si>
  <si>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</si>
  <si>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</si>
  <si>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</si>
  <si>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</si>
  <si>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</si>
  <si>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</si>
  <si>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</si>
  <si>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</si>
  <si>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</si>
  <si>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</si>
  <si>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</si>
  <si>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</si>
  <si>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</si>
  <si>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</si>
  <si>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</si>
  <si>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</si>
  <si>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</si>
  <si>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</si>
  <si>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</si>
  <si>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</si>
  <si>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</si>
  <si>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</si>
  <si>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</si>
  <si>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</si>
  <si>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</si>
  <si>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</si>
  <si>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</si>
  <si>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</si>
  <si>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</si>
  <si>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</si>
  <si>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</si>
  <si>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</si>
  <si>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</si>
  <si>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</si>
  <si>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</si>
  <si>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</si>
  <si>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</si>
  <si>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</si>
  <si>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</si>
  <si>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</si>
  <si>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</si>
  <si>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</si>
  <si>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</si>
  <si>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</si>
  <si>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</si>
  <si>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</si>
  <si>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</si>
  <si>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</si>
  <si>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</si>
  <si>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</si>
  <si>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</si>
  <si>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</si>
  <si>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</si>
  <si>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</si>
  <si>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</si>
  <si>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</si>
  <si>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</si>
  <si>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</si>
  <si>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</si>
  <si>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</si>
  <si>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</si>
  <si>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</si>
  <si>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</si>
  <si>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</si>
  <si>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</si>
  <si>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</si>
  <si>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</si>
  <si>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</si>
  <si>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</si>
  <si>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</si>
  <si>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</si>
  <si>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</si>
  <si>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</si>
  <si>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</si>
  <si>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</si>
  <si>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</si>
  <si>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</si>
  <si>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</si>
  <si>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</si>
  <si>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</si>
  <si>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</si>
  <si>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</si>
  <si>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</si>
  <si>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</si>
  <si>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</si>
  <si>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</si>
  <si>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</si>
  <si>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</si>
  <si>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</si>
  <si>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</si>
  <si>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</si>
  <si>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</si>
  <si>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</si>
  <si>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</si>
  <si>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</si>
  <si>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</si>
  <si>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</si>
  <si>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</si>
  <si>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</si>
  <si>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</si>
  <si>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</si>
  <si>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</si>
  <si>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</si>
  <si>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</si>
  <si>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</si>
  <si>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</si>
  <si>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</si>
  <si>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</si>
  <si>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</si>
  <si>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</si>
  <si>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</si>
  <si>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</si>
  <si>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</si>
  <si>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</si>
  <si>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</si>
  <si>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</si>
  <si>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</si>
  <si>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</si>
  <si>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</si>
  <si>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</si>
  <si>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</si>
  <si>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</si>
  <si>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</si>
  <si>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</si>
  <si>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</si>
  <si>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</si>
  <si>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</si>
  <si>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</si>
  <si>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</si>
  <si>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</si>
  <si>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</si>
  <si>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</si>
  <si>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</si>
  <si>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</si>
  <si>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</si>
  <si>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</si>
  <si>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</si>
  <si>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</si>
  <si>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</si>
  <si>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</si>
  <si>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</si>
  <si>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</si>
  <si>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</si>
  <si>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</si>
  <si>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</si>
  <si>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</si>
  <si>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</si>
  <si>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</si>
  <si>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</si>
  <si>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</si>
  <si>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</si>
  <si>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</si>
  <si>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</si>
  <si>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</si>
  <si>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</si>
  <si>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</si>
  <si>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</si>
  <si>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</si>
  <si>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</si>
  <si>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</si>
  <si>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</si>
  <si>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</si>
  <si>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</si>
  <si>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</si>
  <si>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</si>
  <si>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</si>
  <si>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</si>
  <si>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</si>
  <si>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</si>
  <si>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</si>
  <si>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</si>
  <si>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</si>
  <si>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</si>
  <si>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</si>
  <si>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</si>
  <si>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</si>
  <si>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</si>
  <si>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</si>
  <si>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</si>
  <si>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</si>
  <si>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</si>
  <si>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</si>
  <si>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</si>
  <si>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</si>
  <si>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</si>
  <si>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</si>
  <si>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</si>
  <si>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</si>
  <si>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</si>
  <si>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</si>
  <si>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</si>
  <si>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</si>
  <si>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</si>
  <si>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</si>
  <si>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</si>
  <si>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</si>
  <si>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</si>
  <si>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</si>
  <si>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</si>
  <si>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</si>
  <si>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</si>
  <si>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</si>
  <si>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</si>
  <si>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</si>
  <si>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</si>
  <si>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</si>
  <si>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</si>
  <si>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</si>
  <si>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</si>
  <si>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</si>
  <si>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</si>
  <si>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</si>
  <si>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</si>
  <si>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</si>
  <si>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</si>
  <si>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</si>
  <si>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</si>
  <si>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</si>
  <si>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</si>
  <si>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</si>
  <si>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</si>
  <si>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</si>
  <si>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</si>
  <si>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</si>
  <si>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</si>
  <si>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</si>
  <si>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</si>
  <si>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</si>
  <si>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</si>
  <si>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</si>
  <si>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</si>
  <si>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</si>
  <si>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</si>
  <si>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</si>
  <si>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</si>
  <si>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</si>
  <si>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</si>
  <si>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</si>
  <si>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</si>
  <si>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</si>
  <si>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</si>
  <si>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</si>
  <si>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</si>
  <si>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</si>
  <si>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</si>
  <si>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</si>
  <si>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</si>
  <si>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</si>
  <si>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</si>
  <si>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</si>
  <si>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</si>
  <si>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</si>
  <si>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</si>
  <si>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</si>
  <si>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</si>
  <si>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</si>
  <si>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</si>
  <si>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</si>
  <si>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</si>
  <si>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</si>
  <si>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</si>
  <si>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</si>
  <si>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</si>
  <si>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</si>
  <si>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</si>
  <si>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</si>
  <si>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</si>
  <si>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</si>
  <si>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</si>
  <si>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</si>
  <si>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</si>
  <si>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</si>
  <si>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</si>
  <si>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</si>
  <si>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</si>
  <si>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</si>
  <si>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</si>
  <si>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</si>
  <si>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</si>
  <si>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</si>
  <si>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</si>
  <si>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</si>
  <si>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</si>
  <si>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</si>
  <si>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</si>
  <si>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</si>
  <si>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</si>
  <si>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</si>
  <si>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</si>
  <si>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</si>
  <si>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</si>
  <si>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</si>
  <si>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</si>
  <si>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</si>
  <si>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</si>
  <si>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</si>
  <si>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</si>
  <si>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</si>
  <si>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</si>
  <si>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</si>
  <si>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</si>
  <si>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</si>
  <si>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</si>
  <si>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</si>
  <si>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</si>
  <si>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</si>
  <si>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</si>
  <si>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</si>
  <si>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</si>
  <si>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</si>
  <si>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</si>
  <si>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</si>
  <si>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</si>
  <si>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</si>
  <si>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</si>
  <si>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</si>
  <si>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</si>
  <si>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</si>
  <si>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</si>
  <si>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</si>
  <si>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</si>
  <si>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</si>
  <si>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</si>
  <si>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</si>
  <si>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</si>
  <si>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</si>
  <si>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</si>
  <si>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</si>
  <si>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</si>
  <si>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</si>
  <si>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</si>
  <si>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</si>
  <si>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</si>
  <si>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</si>
  <si>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</si>
  <si>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</si>
  <si>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</si>
  <si>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</si>
  <si>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</si>
  <si>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</si>
  <si>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</si>
  <si>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</si>
  <si>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</si>
  <si>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</si>
  <si>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</si>
  <si>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</si>
  <si>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</si>
  <si>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</si>
  <si>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</si>
  <si>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</si>
  <si>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</si>
  <si>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</si>
  <si>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</si>
  <si>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</si>
  <si>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</si>
  <si>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</si>
  <si>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</si>
  <si>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</si>
  <si>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</si>
  <si>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</si>
  <si>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</si>
  <si>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</si>
  <si>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</si>
  <si>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</si>
  <si>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</si>
  <si>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</si>
  <si>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</si>
  <si>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</si>
  <si>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</si>
  <si>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</si>
  <si>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</si>
  <si>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</si>
  <si>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</si>
  <si>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</si>
  <si>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</si>
  <si>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</si>
  <si>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</si>
  <si>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</si>
  <si>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</si>
  <si>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</si>
  <si>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</si>
  <si>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</si>
  <si>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</si>
  <si>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</si>
  <si>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</si>
  <si>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</si>
  <si>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</si>
  <si>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</si>
  <si>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</si>
  <si>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</si>
  <si>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</si>
  <si>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</si>
  <si>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</si>
  <si>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</si>
  <si>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</si>
  <si>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</si>
  <si>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</si>
  <si>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</si>
  <si>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</si>
  <si>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</si>
  <si>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</si>
  <si>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</si>
  <si>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</si>
  <si>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</si>
  <si>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</si>
  <si>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</si>
  <si>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</si>
  <si>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</si>
  <si>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</si>
  <si>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</si>
  <si>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</si>
  <si>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</si>
  <si>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</si>
  <si>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</si>
  <si>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</si>
  <si>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</si>
  <si>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</si>
  <si>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</si>
  <si>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</si>
  <si>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</si>
  <si>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</si>
  <si>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</si>
  <si>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</si>
  <si>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</si>
  <si>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</si>
  <si>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</si>
  <si>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</si>
  <si>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</si>
  <si>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</si>
  <si>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</si>
  <si>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</si>
  <si>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</si>
  <si>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</si>
  <si>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</si>
  <si>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</si>
  <si>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</si>
  <si>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</si>
  <si>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</si>
  <si>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</si>
  <si>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</si>
  <si>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</si>
  <si>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</si>
  <si>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</si>
  <si>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</si>
  <si>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</si>
  <si>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</si>
  <si>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</si>
  <si>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</si>
  <si>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</si>
  <si>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</si>
  <si>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</si>
  <si>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</si>
  <si>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</si>
  <si>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</si>
  <si>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</si>
  <si>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</si>
  <si>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</si>
  <si>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</si>
  <si>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</si>
  <si>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</si>
  <si>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</si>
  <si>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</si>
  <si>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</si>
  <si>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</si>
  <si>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</si>
  <si>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</si>
  <si>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</si>
  <si>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</si>
  <si>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</si>
  <si>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</si>
  <si>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</si>
  <si>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</si>
  <si>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</si>
  <si>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</si>
  <si>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</si>
  <si>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</si>
  <si>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</si>
  <si>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</si>
  <si>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</si>
  <si>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</si>
  <si>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</si>
  <si>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</si>
  <si>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</si>
  <si>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</si>
  <si>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</si>
  <si>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</si>
  <si>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</si>
  <si>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</si>
  <si>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</si>
  <si>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</si>
  <si>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</si>
  <si>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</si>
  <si>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</si>
  <si>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</si>
  <si>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</si>
  <si>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</si>
  <si>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</si>
  <si>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</si>
  <si>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</si>
  <si>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</si>
  <si>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</si>
  <si>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</si>
  <si>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</si>
  <si>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</si>
  <si>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</si>
  <si>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</si>
  <si>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</si>
  <si>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</si>
  <si>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</si>
  <si>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</si>
  <si>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</si>
  <si>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</si>
  <si>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</si>
  <si>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</si>
  <si>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</si>
  <si>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</si>
  <si>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</si>
  <si>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</si>
  <si>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</si>
  <si>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</si>
  <si>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</si>
  <si>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</si>
  <si>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</si>
  <si>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</si>
  <si>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</si>
  <si>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</si>
  <si>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</si>
  <si>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</si>
  <si>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</si>
  <si>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</si>
  <si>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</si>
  <si>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</si>
  <si>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</si>
  <si>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</si>
  <si>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</si>
  <si>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</si>
  <si>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</si>
  <si>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</si>
  <si>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</si>
  <si>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</si>
  <si>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</si>
  <si>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</si>
  <si>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</si>
  <si>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</si>
  <si>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</si>
  <si>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</si>
  <si>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</si>
  <si>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</si>
  <si>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</si>
  <si>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</si>
  <si>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</si>
  <si>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</si>
  <si>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</si>
  <si>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</si>
  <si>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</si>
  <si>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</si>
  <si>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</si>
  <si>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</si>
  <si>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</si>
  <si>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</si>
  <si>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</si>
  <si>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</si>
  <si>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</si>
  <si>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</si>
  <si>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</si>
  <si>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</si>
  <si>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</si>
  <si>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</si>
  <si>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</si>
  <si>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</si>
  <si>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</si>
  <si>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</si>
  <si>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</si>
  <si>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</si>
  <si>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</si>
  <si>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</si>
  <si>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</si>
  <si>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</si>
  <si>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</si>
  <si>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</si>
  <si>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</si>
  <si>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</si>
  <si>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</si>
  <si>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</si>
  <si>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</si>
  <si>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</si>
  <si>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</si>
  <si>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</si>
  <si>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</si>
  <si>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</si>
  <si>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</si>
  <si>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</si>
  <si>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</si>
  <si>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</si>
  <si>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</si>
  <si>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</si>
  <si>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</si>
  <si>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</si>
  <si>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</si>
  <si>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</si>
  <si>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</si>
  <si>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</si>
  <si>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</si>
  <si>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</si>
  <si>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</si>
  <si>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</si>
  <si>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</si>
  <si>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</si>
  <si>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</si>
  <si>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</si>
  <si>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</si>
  <si>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</si>
  <si>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</si>
  <si>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</si>
  <si>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</si>
  <si>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</si>
  <si>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</si>
  <si>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</si>
  <si>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</si>
  <si>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</si>
  <si>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</si>
  <si>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</si>
  <si>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</si>
  <si>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</si>
  <si>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</si>
  <si>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</si>
  <si>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</si>
  <si>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</si>
  <si>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</si>
  <si>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</si>
  <si>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</si>
  <si>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</si>
  <si>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</si>
  <si>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</si>
  <si>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</si>
  <si>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</si>
  <si>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</si>
  <si>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</si>
  <si>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</si>
  <si>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</si>
  <si>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</si>
  <si>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</si>
  <si>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</si>
  <si>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</si>
  <si>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</si>
  <si>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</si>
  <si>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</si>
  <si>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</si>
  <si>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</si>
  <si>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</si>
  <si>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</si>
  <si>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</si>
  <si>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</si>
  <si>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</si>
  <si>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</si>
  <si>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</si>
  <si>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</si>
  <si>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</si>
  <si>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</si>
  <si>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</si>
  <si>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</si>
  <si>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</si>
  <si>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</si>
  <si>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</si>
  <si>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</si>
  <si>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</si>
  <si>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</si>
  <si>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</si>
  <si>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</si>
  <si>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</si>
  <si>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</si>
  <si>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</si>
  <si>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</si>
  <si>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</si>
  <si>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</si>
  <si>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</si>
  <si>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</si>
  <si>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</si>
  <si>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</si>
  <si>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</si>
  <si>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</si>
  <si>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</si>
  <si>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</si>
  <si>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</si>
  <si>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</si>
  <si>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</si>
  <si>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</si>
  <si>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</si>
  <si>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</si>
  <si>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</si>
  <si>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</si>
  <si>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</si>
  <si>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</si>
  <si>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</si>
  <si>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</si>
  <si>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</si>
  <si>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</si>
  <si>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</si>
  <si>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</si>
  <si>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</si>
  <si>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</si>
  <si>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</si>
  <si>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</si>
  <si>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</si>
  <si>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</si>
  <si>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</si>
  <si>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</si>
  <si>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</si>
  <si>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</si>
  <si>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</si>
  <si>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</si>
  <si>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</si>
  <si>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</si>
  <si>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</si>
  <si>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</si>
  <si>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</si>
  <si>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</si>
  <si>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</si>
  <si>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</si>
  <si>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</si>
  <si>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</si>
  <si>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</si>
  <si>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</si>
  <si>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</si>
  <si>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</si>
  <si>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</si>
  <si>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</si>
  <si>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</si>
  <si>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</si>
  <si>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</si>
  <si>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</si>
  <si>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</si>
  <si>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</si>
  <si>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</si>
  <si>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</si>
  <si>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</si>
  <si>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</si>
  <si>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</si>
  <si>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</si>
  <si>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</si>
  <si>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</si>
  <si>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</si>
  <si>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</si>
  <si>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</si>
  <si>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</si>
  <si>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</si>
  <si>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</si>
  <si>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</si>
  <si>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</si>
  <si>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</si>
  <si>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</si>
  <si>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</si>
  <si>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</si>
  <si>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</si>
  <si>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</si>
  <si>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</si>
  <si>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</si>
  <si>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</si>
  <si>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</si>
  <si>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</si>
  <si>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</si>
  <si>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</si>
  <si>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</si>
  <si>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</si>
  <si>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</si>
  <si>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</si>
  <si>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</si>
  <si>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</si>
  <si>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</si>
  <si>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</si>
  <si>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</si>
  <si>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</si>
  <si>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</si>
  <si>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</si>
  <si>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</si>
  <si>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</si>
  <si>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</si>
  <si>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</si>
  <si>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</si>
  <si>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</si>
  <si>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</si>
  <si>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</si>
  <si>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</si>
  <si>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</si>
  <si>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</si>
  <si>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</si>
  <si>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</si>
  <si>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</si>
  <si>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</si>
  <si>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</si>
  <si>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</si>
  <si>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</si>
  <si>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</si>
  <si>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</si>
  <si>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</si>
  <si>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</si>
  <si>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</si>
  <si>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</si>
  <si>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</si>
  <si>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</si>
  <si>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</si>
  <si>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</si>
  <si>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</si>
  <si>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</si>
  <si>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</si>
  <si>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</si>
  <si>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</si>
  <si>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</si>
  <si>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</si>
  <si>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</si>
  <si>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</si>
  <si>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</si>
  <si>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</si>
  <si>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</si>
  <si>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</si>
  <si>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</si>
  <si>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</si>
  <si>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</si>
  <si>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</si>
  <si>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</si>
  <si>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</si>
  <si>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</si>
  <si>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</si>
  <si>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</si>
  <si>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</si>
  <si>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</si>
  <si>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</si>
  <si>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</si>
  <si>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</si>
  <si>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</si>
  <si>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</si>
  <si>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</si>
  <si>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</si>
  <si>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</si>
  <si>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</si>
  <si>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</si>
  <si>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</si>
  <si>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</si>
  <si>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</si>
  <si>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</si>
  <si>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</si>
  <si>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</si>
  <si>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</si>
  <si>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</si>
  <si>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</si>
  <si>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</si>
  <si>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</si>
  <si>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</si>
  <si>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</si>
  <si>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</si>
  <si>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</si>
  <si>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</si>
  <si>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</si>
  <si>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</si>
  <si>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</si>
  <si>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</si>
  <si>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</si>
  <si>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</si>
  <si>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</si>
  <si>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</si>
  <si>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</si>
  <si>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</si>
  <si>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</si>
  <si>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</si>
  <si>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</si>
  <si>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</si>
  <si>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</si>
  <si>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</si>
  <si>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</si>
  <si>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</si>
  <si>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</si>
  <si>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</si>
  <si>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</si>
  <si>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</si>
  <si>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</si>
  <si>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</si>
  <si>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</si>
  <si>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</si>
  <si>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</si>
  <si>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</si>
  <si>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</si>
  <si>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</si>
  <si>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</si>
  <si>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</si>
  <si>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</si>
  <si>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</si>
  <si>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</si>
  <si>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</si>
  <si>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</si>
  <si>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</si>
  <si>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</si>
  <si>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</si>
  <si>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</si>
  <si>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</si>
  <si>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</si>
  <si>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</si>
  <si>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</si>
  <si>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</si>
  <si>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</si>
  <si>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</si>
  <si>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</si>
  <si>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</si>
  <si>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</si>
  <si>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</si>
  <si>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</si>
  <si>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</si>
  <si>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</si>
  <si>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</si>
  <si>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</si>
  <si>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</si>
  <si>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</si>
  <si>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</si>
  <si>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</si>
  <si>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</si>
  <si>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</si>
  <si>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</si>
  <si>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</si>
  <si>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</si>
  <si>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</si>
  <si>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</si>
  <si>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</si>
  <si>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</si>
  <si>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</si>
  <si>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</si>
  <si>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</si>
  <si>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</si>
  <si>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</si>
  <si>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</si>
  <si>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</si>
  <si>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</si>
  <si>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</si>
  <si>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</si>
  <si>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</si>
  <si>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</si>
  <si>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</si>
  <si>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</si>
  <si>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</si>
  <si>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</si>
  <si>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</si>
  <si>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</si>
  <si>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</si>
  <si>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</si>
  <si>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</si>
  <si>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</si>
  <si>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</si>
  <si>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</si>
  <si>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</si>
  <si>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</si>
  <si>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</si>
  <si>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</si>
  <si>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</si>
  <si>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</si>
  <si>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</si>
  <si>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</si>
  <si>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</si>
  <si>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</si>
  <si>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</si>
  <si>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</si>
  <si>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</si>
  <si>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</si>
  <si>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</si>
  <si>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</si>
  <si>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</si>
  <si>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</si>
  <si>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</si>
  <si>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</si>
  <si>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</si>
  <si>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</si>
  <si>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</si>
  <si>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</si>
  <si>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</si>
  <si>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</si>
  <si>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</si>
  <si>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</si>
  <si>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</si>
  <si>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</si>
  <si>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</si>
  <si>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</si>
  <si>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</si>
  <si>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</si>
  <si>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</si>
  <si>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</si>
  <si>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</si>
  <si>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</si>
  <si>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</si>
  <si>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</si>
  <si>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</si>
  <si>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</si>
  <si>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</si>
  <si>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</si>
  <si>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</si>
  <si>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</si>
  <si>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</si>
  <si>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</si>
  <si>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</si>
  <si>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</si>
  <si>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</si>
  <si>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</si>
  <si>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</si>
  <si>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</si>
  <si>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</si>
  <si>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</si>
  <si>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</si>
  <si>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</si>
  <si>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</si>
  <si>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</si>
  <si>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</si>
  <si>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</si>
  <si>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</si>
  <si>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</si>
  <si>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</si>
  <si>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</si>
  <si>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</si>
  <si>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</si>
  <si>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</si>
  <si>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</si>
  <si>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</si>
  <si>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</si>
  <si>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</si>
  <si>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</si>
  <si>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</si>
  <si>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</si>
  <si>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</si>
  <si>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</si>
  <si>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</si>
  <si>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</si>
  <si>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</si>
  <si>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</si>
  <si>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</si>
  <si>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</si>
  <si>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</si>
  <si>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</si>
  <si>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</si>
  <si>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</si>
  <si>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</si>
  <si>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</si>
  <si>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</si>
  <si>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</si>
  <si>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</si>
  <si>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</si>
  <si>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</si>
  <si>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</si>
  <si>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</si>
  <si>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</si>
  <si>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</si>
  <si>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</si>
  <si>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</si>
  <si>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</si>
  <si>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</si>
  <si>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</si>
  <si>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</si>
  <si>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</si>
  <si>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</si>
  <si>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</si>
  <si>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</si>
  <si>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</si>
  <si>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</si>
  <si>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</si>
  <si>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</si>
  <si>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</si>
  <si>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</si>
  <si>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</si>
  <si>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</si>
  <si>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</si>
  <si>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</si>
  <si>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</si>
  <si>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</si>
  <si>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</si>
  <si>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</si>
  <si>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</si>
  <si>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</si>
  <si>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</si>
  <si>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</si>
  <si>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</si>
  <si>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</si>
  <si>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</si>
  <si>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</si>
  <si>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</si>
  <si>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</si>
  <si>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</si>
  <si>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</si>
  <si>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</si>
  <si>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</si>
  <si>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</si>
  <si>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</si>
  <si>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</si>
  <si>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</si>
  <si>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</si>
  <si>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</si>
  <si>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</si>
  <si>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</si>
  <si>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</si>
  <si>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</si>
  <si>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</si>
  <si>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</si>
  <si>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</si>
  <si>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</si>
  <si>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</si>
  <si>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</si>
  <si>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</si>
  <si>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</si>
  <si>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</si>
  <si>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</si>
  <si>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</si>
  <si>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</si>
  <si>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</si>
  <si>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</si>
  <si>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</si>
  <si>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</si>
  <si>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</si>
  <si>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</si>
  <si>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</si>
  <si>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</si>
  <si>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</si>
  <si>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</si>
  <si>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</si>
  <si>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</si>
  <si>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</si>
  <si>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</si>
  <si>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</si>
  <si>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</si>
  <si>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</si>
  <si>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</si>
  <si>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</si>
  <si>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</si>
  <si>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</si>
  <si>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</si>
  <si>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</si>
  <si>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</si>
  <si>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</si>
  <si>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</si>
  <si>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</si>
  <si>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</si>
  <si>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</si>
  <si>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</si>
  <si>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</si>
  <si>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</si>
  <si>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</si>
  <si>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</si>
  <si>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</si>
  <si>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</si>
  <si>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</si>
  <si>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</si>
  <si>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</si>
  <si>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</si>
  <si>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</si>
  <si>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</si>
  <si>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</si>
  <si>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</si>
  <si>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</si>
  <si>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</si>
  <si>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</si>
  <si>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</si>
  <si>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</si>
  <si>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</si>
  <si>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</si>
  <si>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</si>
  <si>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</si>
  <si>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</si>
  <si>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</si>
  <si>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</si>
  <si>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</si>
  <si>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</si>
  <si>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</si>
  <si>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</si>
  <si>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</si>
  <si>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</si>
  <si>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</si>
  <si>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</si>
  <si>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</si>
  <si>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</si>
  <si>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</si>
  <si>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</si>
  <si>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</si>
  <si>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</si>
  <si>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</si>
  <si>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</si>
  <si>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</si>
  <si>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</si>
  <si>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</si>
  <si>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</si>
  <si>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</si>
  <si>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</si>
  <si>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</si>
  <si>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</si>
  <si>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</si>
  <si>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</si>
  <si>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</si>
  <si>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</si>
  <si>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</si>
  <si>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</si>
  <si>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</si>
  <si>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</si>
  <si>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</si>
  <si>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</si>
  <si>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</si>
  <si>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</si>
  <si>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</si>
  <si>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</si>
  <si>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</si>
  <si>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</si>
  <si>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</si>
  <si>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</si>
  <si>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</si>
  <si>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</si>
  <si>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</si>
  <si>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</si>
  <si>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</si>
  <si>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</si>
  <si>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</si>
  <si>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</si>
  <si>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</si>
  <si>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</si>
  <si>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</si>
  <si>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</si>
  <si>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</si>
  <si>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</si>
  <si>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</si>
  <si>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</si>
  <si>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</si>
  <si>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</si>
  <si>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</si>
  <si>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</si>
  <si>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</si>
  <si>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</si>
  <si>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</si>
  <si>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</si>
  <si>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</si>
  <si>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</si>
  <si>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</si>
  <si>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</si>
  <si>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</si>
  <si>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</si>
  <si>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</si>
  <si>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</si>
  <si>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</si>
  <si>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</si>
  <si>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</si>
  <si>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</si>
  <si>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</si>
  <si>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</si>
  <si>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</si>
  <si>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</si>
  <si>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</si>
  <si>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</si>
  <si>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</si>
  <si>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</si>
  <si>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</si>
  <si>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</si>
  <si>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</si>
  <si>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</si>
  <si>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</si>
  <si>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</si>
  <si>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</si>
  <si>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</si>
  <si>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</si>
  <si>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</si>
  <si>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</si>
  <si>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</si>
  <si>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</si>
  <si>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</si>
  <si>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</si>
  <si>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</si>
  <si>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</si>
  <si>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</si>
  <si>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</si>
  <si>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</si>
  <si>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</si>
  <si>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</si>
  <si>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</si>
  <si>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</si>
  <si>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</si>
  <si>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</si>
  <si>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</si>
  <si>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</si>
  <si>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</si>
  <si>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</si>
  <si>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</si>
  <si>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</si>
  <si>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</si>
  <si>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</si>
  <si>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</si>
  <si>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</si>
  <si>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</si>
  <si>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</si>
  <si>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</si>
  <si>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</si>
  <si>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</si>
  <si>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</si>
  <si>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</si>
  <si>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</si>
  <si>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</si>
  <si>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</si>
  <si>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</si>
  <si>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</si>
  <si>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</si>
  <si>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</si>
  <si>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</si>
  <si>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</si>
  <si>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</si>
  <si>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</si>
  <si>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</si>
  <si>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</si>
  <si>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</si>
  <si>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</si>
  <si>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</si>
  <si>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</si>
  <si>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</si>
  <si>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</si>
  <si>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</si>
  <si>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</si>
  <si>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</si>
  <si>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</si>
  <si>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</si>
  <si>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</si>
  <si>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</si>
  <si>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</si>
  <si>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</si>
  <si>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</si>
  <si>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</si>
  <si>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</si>
  <si>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</si>
  <si>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</si>
  <si>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</si>
  <si>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</si>
  <si>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</si>
  <si>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</si>
  <si>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</si>
  <si>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</si>
  <si>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</si>
  <si>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</si>
  <si>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</si>
  <si>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</si>
  <si>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</si>
  <si>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</si>
  <si>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</si>
  <si>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</si>
  <si>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</si>
  <si>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</si>
  <si>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</si>
  <si>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</si>
  <si>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</si>
  <si>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</si>
  <si>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</si>
  <si>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</si>
  <si>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</si>
  <si>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</si>
  <si>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</si>
  <si>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</si>
  <si>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</si>
  <si>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</si>
  <si>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</si>
  <si>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</si>
  <si>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</si>
  <si>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</si>
  <si>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</si>
  <si>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</si>
  <si>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</si>
  <si>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</si>
  <si>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</si>
  <si>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</si>
  <si>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</si>
  <si>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</si>
  <si>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</si>
  <si>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</si>
  <si>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</si>
  <si>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</si>
  <si>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</si>
  <si>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</si>
  <si>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</si>
  <si>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</si>
  <si>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</si>
  <si>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</si>
  <si>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</si>
  <si>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</si>
  <si>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</si>
  <si>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</si>
  <si>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</si>
  <si>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</si>
  <si>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</si>
  <si>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</si>
  <si>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</si>
  <si>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</si>
  <si>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</si>
  <si>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</si>
  <si>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</si>
  <si>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</si>
  <si>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</si>
  <si>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</si>
  <si>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</si>
  <si>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</si>
  <si>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</si>
  <si>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</si>
  <si>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</si>
  <si>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</si>
  <si>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</si>
  <si>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</si>
  <si>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</si>
  <si>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</si>
  <si>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</si>
  <si>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</si>
  <si>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</si>
  <si>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</si>
  <si>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</si>
  <si>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</si>
  <si>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</si>
  <si>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</si>
  <si>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</si>
  <si>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</si>
  <si>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</si>
  <si>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</si>
  <si>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</si>
  <si>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</si>
  <si>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</si>
  <si>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</si>
  <si>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</si>
  <si>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</si>
  <si>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</si>
  <si>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</si>
  <si>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</si>
  <si>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</si>
  <si>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</si>
  <si>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</si>
  <si>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</si>
  <si>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</si>
  <si>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</si>
  <si>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</si>
  <si>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</si>
  <si>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</si>
  <si>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</si>
  <si>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</si>
  <si>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</si>
  <si>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</si>
  <si>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</si>
  <si>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</si>
  <si>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</si>
  <si>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</si>
  <si>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</si>
  <si>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</si>
  <si>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</si>
  <si>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</si>
  <si>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</si>
  <si>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</si>
  <si>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</si>
  <si>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</si>
  <si>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</si>
  <si>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</si>
  <si>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</si>
  <si>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</si>
  <si>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</si>
  <si>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</si>
  <si>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</si>
  <si>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</si>
  <si>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</si>
  <si>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</si>
  <si>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</si>
  <si>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</si>
  <si>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</si>
  <si>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</si>
  <si>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</si>
  <si>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</si>
  <si>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</si>
  <si>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</si>
  <si>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</si>
  <si>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</si>
  <si>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</si>
  <si>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</si>
  <si>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</si>
  <si>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</si>
  <si>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</si>
  <si>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</si>
  <si>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</si>
  <si>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</si>
  <si>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</si>
  <si>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</si>
  <si>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</si>
  <si>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</si>
  <si>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</si>
  <si>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</si>
  <si>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</si>
  <si>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</si>
  <si>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</si>
  <si>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</si>
  <si>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</si>
  <si>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</si>
  <si>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</si>
  <si>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</si>
  <si>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</si>
  <si>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</si>
  <si>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</si>
  <si>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</si>
  <si>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</si>
  <si>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</si>
  <si>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</si>
  <si>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</si>
  <si>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</si>
  <si>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</si>
  <si>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</si>
  <si>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</si>
  <si>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</si>
  <si>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</si>
  <si>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</si>
  <si>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</si>
  <si>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</si>
  <si>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</si>
  <si>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</si>
  <si>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</si>
  <si>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</si>
  <si>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</si>
  <si>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</si>
  <si>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</si>
  <si>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</si>
  <si>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</si>
  <si>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</si>
  <si>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</si>
  <si>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</si>
  <si>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</si>
  <si>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</si>
  <si>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</si>
  <si>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</si>
  <si>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</si>
  <si>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</si>
  <si>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</si>
  <si>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</si>
  <si>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</si>
  <si>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</si>
  <si>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</si>
  <si>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</si>
  <si>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</si>
  <si>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</si>
  <si>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</si>
  <si>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</si>
  <si>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</si>
  <si>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</si>
  <si>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</si>
  <si>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</si>
  <si>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</si>
  <si>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</si>
  <si>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</si>
  <si>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</si>
  <si>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</si>
  <si>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</si>
  <si>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</si>
  <si>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</si>
  <si>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</si>
  <si>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</si>
  <si>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</si>
  <si>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</si>
  <si>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</si>
  <si>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</si>
  <si>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</si>
  <si>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</si>
  <si>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</si>
  <si>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</si>
  <si>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</si>
  <si>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</si>
  <si>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</si>
  <si>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</si>
  <si>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</si>
  <si>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</si>
  <si>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</si>
  <si>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</si>
  <si>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</si>
  <si>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</si>
  <si>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</si>
  <si>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</si>
  <si>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</si>
  <si>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</si>
  <si>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</si>
  <si>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</si>
  <si>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</si>
  <si>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</si>
  <si>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</si>
  <si>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</si>
  <si>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</si>
  <si>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</si>
  <si>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</si>
  <si>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</si>
  <si>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</si>
  <si>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</si>
  <si>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</si>
  <si>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</si>
  <si>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</si>
  <si>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</si>
  <si>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</si>
  <si>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</si>
  <si>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</si>
  <si>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</si>
  <si>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</si>
  <si>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</si>
  <si>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</si>
  <si>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</si>
  <si>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</si>
  <si>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</si>
  <si>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</si>
  <si>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</si>
  <si>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</si>
  <si>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</si>
  <si>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</si>
  <si>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</si>
  <si>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</si>
  <si>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</si>
  <si>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</si>
  <si>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</si>
  <si>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</si>
  <si>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</si>
  <si>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</si>
  <si>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</si>
  <si>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</si>
  <si>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</si>
  <si>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</si>
  <si>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</si>
  <si>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</si>
  <si>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</si>
  <si>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</si>
  <si>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</si>
  <si>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</si>
  <si>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</si>
  <si>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</si>
  <si>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</si>
  <si>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</si>
  <si>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</si>
  <si>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</si>
  <si>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</si>
  <si>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</si>
  <si>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</si>
  <si>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</si>
  <si>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</si>
  <si>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</si>
  <si>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</si>
  <si>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</si>
  <si>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</si>
  <si>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</si>
  <si>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</si>
  <si>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</si>
  <si>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</si>
  <si>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</si>
  <si>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</si>
  <si>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</si>
  <si>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</si>
  <si>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</si>
  <si>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</si>
  <si>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</si>
  <si>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</si>
  <si>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</si>
  <si>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</si>
  <si>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</si>
  <si>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</si>
  <si>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</si>
  <si>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</si>
  <si>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</si>
  <si>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</si>
  <si>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</si>
  <si>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</si>
  <si>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</si>
  <si>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</si>
  <si>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</si>
  <si>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</si>
  <si>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</si>
  <si>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</si>
  <si>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</si>
  <si>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</si>
  <si>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</si>
  <si>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</si>
  <si>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</si>
  <si>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</si>
  <si>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</si>
  <si>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</si>
  <si>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</si>
  <si>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</si>
  <si>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</si>
  <si>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</si>
  <si>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</si>
  <si>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</si>
  <si>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</si>
  <si>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</si>
  <si>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</si>
  <si>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</si>
  <si>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</si>
  <si>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</si>
  <si>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</si>
  <si>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</si>
  <si>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</si>
  <si>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</si>
  <si>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</si>
  <si>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</si>
  <si>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</si>
  <si>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</si>
  <si>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</si>
  <si>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</si>
  <si>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</si>
  <si>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</si>
  <si>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</si>
  <si>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</si>
  <si>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</si>
  <si>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</si>
  <si>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</si>
  <si>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</si>
  <si>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</si>
  <si>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</si>
  <si>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</si>
  <si>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</si>
  <si>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</si>
  <si>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</si>
  <si>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</si>
  <si>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</si>
  <si>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</si>
  <si>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</si>
  <si>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</si>
  <si>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</si>
  <si>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</si>
  <si>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</si>
  <si>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</si>
  <si>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</si>
  <si>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</si>
  <si>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</si>
  <si>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</si>
  <si>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</si>
  <si>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</si>
  <si>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</si>
  <si>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</si>
  <si>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</si>
  <si>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</si>
  <si>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</si>
  <si>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</si>
  <si>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</si>
  <si>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</si>
  <si>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</si>
  <si>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</si>
  <si>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</si>
  <si>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</si>
  <si>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</si>
  <si>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</si>
  <si>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</si>
  <si>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</si>
  <si>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</si>
  <si>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</si>
  <si>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</si>
  <si>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</si>
  <si>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</si>
  <si>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</si>
  <si>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</si>
  <si>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</si>
  <si>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</si>
  <si>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</si>
  <si>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</si>
  <si>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</si>
  <si>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</si>
  <si>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</si>
  <si>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</si>
  <si>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</si>
  <si>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</si>
  <si>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</si>
  <si>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</si>
  <si>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</si>
  <si>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</si>
  <si>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</si>
  <si>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</si>
  <si>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</si>
  <si>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</si>
  <si>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</si>
  <si>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</si>
  <si>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</si>
  <si>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</si>
  <si>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</si>
  <si>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</si>
  <si>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</si>
  <si>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</si>
  <si>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</si>
  <si>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</si>
  <si>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</si>
  <si>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</si>
  <si>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</si>
  <si>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</si>
  <si>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</si>
  <si>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</si>
  <si>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</si>
  <si>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</si>
  <si>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</si>
  <si>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</si>
  <si>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</si>
  <si>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</si>
  <si>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</si>
  <si>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</si>
  <si>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</si>
  <si>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</si>
  <si>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</si>
  <si>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</si>
  <si>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</si>
  <si>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</si>
  <si>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</si>
  <si>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</si>
  <si>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</si>
  <si>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</si>
  <si>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</si>
  <si>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</si>
  <si>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</si>
  <si>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</si>
  <si>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</si>
  <si>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</si>
  <si>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</si>
  <si>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</si>
  <si>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</si>
  <si>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</si>
  <si>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</si>
  <si>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</si>
  <si>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</si>
  <si>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</si>
  <si>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</si>
  <si>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</si>
  <si>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</si>
  <si>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</si>
  <si>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</si>
  <si>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</si>
  <si>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</si>
  <si>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</si>
  <si>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</si>
  <si>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</si>
  <si>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</si>
  <si>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</si>
  <si>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</si>
  <si>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</si>
  <si>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</si>
  <si>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</si>
  <si>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</si>
  <si>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</si>
  <si>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</si>
  <si>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</si>
  <si>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</si>
  <si>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</si>
  <si>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</si>
  <si>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</si>
  <si>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</si>
  <si>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</si>
  <si>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</si>
  <si>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</si>
  <si>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</si>
  <si>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</si>
  <si>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</si>
  <si>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</si>
  <si>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</si>
  <si>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</si>
  <si>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</si>
  <si>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</si>
  <si>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</si>
  <si>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</si>
  <si>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</si>
  <si>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</si>
  <si>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</si>
  <si>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</si>
  <si>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</si>
  <si>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</si>
  <si>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</si>
  <si>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</si>
  <si>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</si>
  <si>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</si>
  <si>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</si>
  <si>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</si>
  <si>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</si>
  <si>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</si>
  <si>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</si>
  <si>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</si>
  <si>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</si>
  <si>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</si>
  <si>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</si>
  <si>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</si>
  <si>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</si>
  <si>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</si>
  <si>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</si>
  <si>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</si>
  <si>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</si>
  <si>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</si>
  <si>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</si>
  <si>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</si>
  <si>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</si>
  <si>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</si>
  <si>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</si>
  <si>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</si>
  <si>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</si>
  <si>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</si>
  <si>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</si>
  <si>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</si>
  <si>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</si>
  <si>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</si>
  <si>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</si>
  <si>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</si>
  <si>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</si>
  <si>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</si>
  <si>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</si>
  <si>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</si>
  <si>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</si>
  <si>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</si>
  <si>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</si>
  <si>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</si>
  <si>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</si>
  <si>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</si>
  <si>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</si>
  <si>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</si>
  <si>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</si>
  <si>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</si>
  <si>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</si>
  <si>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</si>
  <si>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</si>
  <si>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</si>
  <si>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</si>
  <si>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</si>
  <si>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</si>
  <si>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</si>
  <si>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</si>
  <si>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</si>
  <si>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</si>
  <si>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</si>
  <si>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</si>
  <si>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</si>
  <si>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</si>
  <si>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</si>
  <si>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</si>
  <si>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</si>
  <si>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</si>
  <si>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</si>
  <si>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</si>
  <si>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</si>
  <si>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</si>
  <si>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</si>
  <si>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</si>
  <si>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</si>
  <si>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</si>
  <si>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</si>
  <si>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</si>
  <si>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</si>
  <si>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</si>
  <si>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</si>
  <si>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</si>
  <si>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</si>
  <si>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</si>
  <si>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</si>
  <si>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</si>
  <si>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</si>
  <si>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</si>
  <si>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</si>
  <si>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</si>
  <si>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</si>
  <si>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</si>
  <si>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</si>
  <si>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</si>
  <si>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</si>
  <si>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</si>
  <si>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</si>
  <si>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</si>
  <si>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</si>
  <si>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</si>
  <si>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</si>
  <si>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</si>
  <si>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</si>
  <si>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</si>
  <si>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</si>
  <si>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</si>
  <si>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</si>
  <si>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</si>
  <si>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</si>
  <si>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</si>
  <si>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</si>
  <si>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</si>
  <si>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</si>
  <si>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</si>
  <si>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</si>
  <si>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</si>
  <si>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</si>
  <si>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</si>
  <si>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</si>
  <si>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</si>
  <si>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</si>
  <si>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</si>
  <si>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</si>
  <si>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</si>
  <si>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</si>
  <si>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</si>
  <si>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</si>
  <si>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</si>
  <si>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</si>
  <si>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</si>
  <si>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</si>
  <si>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</si>
  <si>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</si>
  <si>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</si>
  <si>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</si>
  <si>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</si>
  <si>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</si>
  <si>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</si>
  <si>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</si>
  <si>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</si>
  <si>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</si>
  <si>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</si>
  <si>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</si>
  <si>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</si>
  <si>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</si>
  <si>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</si>
  <si>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</si>
  <si>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</si>
  <si>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</si>
  <si>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</si>
  <si>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</si>
  <si>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</si>
  <si>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</si>
  <si>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</si>
  <si>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</si>
  <si>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</si>
  <si>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</si>
  <si>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</si>
  <si>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</si>
  <si>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</si>
  <si>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</si>
  <si>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</si>
  <si>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</si>
  <si>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</si>
  <si>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</si>
  <si>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</si>
  <si>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</si>
  <si>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</si>
  <si>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</si>
  <si>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</si>
  <si>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</si>
  <si>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</si>
  <si>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</si>
  <si>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</si>
  <si>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</si>
  <si>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</si>
  <si>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</si>
  <si>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</si>
  <si>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</si>
  <si>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</si>
  <si>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</si>
  <si>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</si>
  <si>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</si>
  <si>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</si>
  <si>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</si>
  <si>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</si>
  <si>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</si>
  <si>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</si>
  <si>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</si>
  <si>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</si>
  <si>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</si>
  <si>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</si>
  <si>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</si>
  <si>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</si>
  <si>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</si>
  <si>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</si>
  <si>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</si>
  <si>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</si>
  <si>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</si>
  <si>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</si>
  <si>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</si>
  <si>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</si>
  <si>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</si>
  <si>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</si>
  <si>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</si>
  <si>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</si>
  <si>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</si>
  <si>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</si>
  <si>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</si>
  <si>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</si>
  <si>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</si>
  <si>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</si>
  <si>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</si>
  <si>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</si>
  <si>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</si>
  <si>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</si>
  <si>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</si>
  <si>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</si>
  <si>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</si>
  <si>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</si>
  <si>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</si>
  <si>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</si>
  <si>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</si>
  <si>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</si>
  <si>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</si>
  <si>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</si>
  <si>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</si>
  <si>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</si>
  <si>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</si>
  <si>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</si>
  <si>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</si>
  <si>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</si>
  <si>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</si>
  <si>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</si>
  <si>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</si>
  <si>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</si>
  <si>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</si>
  <si>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</si>
  <si>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</si>
  <si>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</si>
  <si>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</si>
  <si>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</si>
  <si>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</si>
  <si>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</si>
  <si>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</si>
  <si>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</si>
  <si>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</si>
  <si>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</si>
  <si>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</si>
  <si>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</si>
  <si>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</si>
  <si>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</si>
  <si>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</si>
  <si>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</si>
  <si>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</si>
  <si>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</si>
  <si>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</si>
  <si>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</si>
  <si>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</si>
  <si>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</si>
  <si>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</si>
  <si>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</si>
  <si>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</si>
  <si>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</si>
  <si>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</si>
  <si>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</si>
  <si>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</si>
  <si>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</si>
  <si>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</si>
  <si>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</si>
  <si>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</si>
  <si>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</si>
  <si>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</si>
  <si>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</si>
  <si>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</si>
  <si>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</si>
  <si>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</si>
  <si>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</si>
  <si>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</si>
  <si>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</si>
  <si>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</si>
  <si>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</si>
  <si>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</si>
  <si>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</si>
  <si>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</si>
  <si>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</si>
  <si>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</si>
  <si>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</si>
  <si>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</si>
  <si>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</si>
  <si>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</si>
  <si>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</si>
  <si>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</si>
  <si>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</si>
  <si>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</si>
  <si>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</si>
  <si>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</si>
  <si>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</si>
  <si>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</si>
  <si>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</si>
  <si>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</si>
  <si>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</si>
  <si>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</si>
  <si>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</si>
  <si>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</si>
  <si>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</si>
  <si>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</si>
  <si>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</si>
  <si>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</si>
  <si>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</si>
  <si>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</si>
  <si>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</si>
  <si>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</si>
  <si>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</si>
  <si>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</si>
  <si>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</si>
  <si>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</si>
  <si>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</si>
  <si>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</si>
  <si>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</si>
  <si>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</si>
  <si>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</si>
  <si>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</si>
  <si>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</si>
  <si>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</si>
  <si>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</si>
  <si>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</si>
  <si>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</si>
  <si>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</si>
  <si>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</si>
  <si>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</si>
  <si>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</si>
  <si>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</si>
  <si>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</si>
  <si>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</si>
  <si>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</si>
  <si>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</si>
  <si>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</si>
  <si>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</si>
  <si>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</si>
  <si>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</si>
  <si>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</si>
  <si>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</si>
  <si>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</si>
  <si>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</si>
  <si>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</si>
  <si>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</si>
  <si>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</si>
  <si>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</si>
  <si>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</si>
  <si>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</si>
  <si>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</si>
  <si>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</si>
  <si>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</si>
  <si>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</si>
  <si>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</si>
  <si>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</si>
  <si>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</si>
  <si>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</si>
  <si>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</si>
  <si>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</si>
  <si>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</si>
  <si>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</si>
  <si>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</si>
  <si>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</si>
  <si>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</si>
  <si>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</si>
  <si>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</si>
  <si>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</si>
  <si>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</si>
  <si>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</si>
  <si>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</si>
  <si>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</si>
  <si>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</si>
  <si>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</si>
  <si>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</si>
  <si>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</si>
  <si>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</si>
  <si>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</si>
  <si>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</si>
  <si>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</si>
  <si>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</si>
  <si>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</si>
  <si>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</si>
  <si>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</si>
  <si>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</si>
  <si>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</si>
  <si>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</si>
  <si>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</si>
  <si>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</si>
  <si>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</si>
  <si>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</si>
  <si>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</si>
  <si>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</si>
  <si>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</si>
  <si>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</si>
  <si>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</si>
  <si>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</si>
  <si>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</si>
  <si>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</si>
  <si>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</si>
  <si>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</si>
  <si>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</si>
  <si>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</si>
  <si>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</si>
  <si>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</si>
  <si>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</si>
  <si>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</si>
  <si>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</si>
  <si>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</si>
  <si>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</si>
  <si>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</si>
  <si>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</si>
  <si>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</si>
  <si>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</si>
  <si>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</si>
  <si>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</si>
  <si>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</si>
  <si>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</si>
  <si>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</si>
  <si>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</si>
  <si>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</si>
  <si>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</si>
  <si>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</si>
  <si>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</si>
  <si>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</si>
  <si>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</si>
  <si>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</si>
  <si>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</si>
  <si>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</si>
  <si>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</si>
  <si>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</si>
  <si>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</si>
  <si>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</si>
  <si>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</si>
  <si>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</si>
  <si>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</si>
  <si>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</si>
  <si>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</si>
  <si>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</si>
  <si>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</si>
  <si>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</si>
  <si>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</si>
  <si>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</si>
  <si>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</si>
  <si>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</si>
  <si>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</si>
  <si>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</si>
  <si>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</si>
  <si>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</si>
  <si>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</si>
  <si>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</si>
  <si>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</si>
  <si>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</si>
  <si>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</si>
  <si>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</si>
  <si>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</si>
  <si>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</si>
  <si>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</si>
  <si>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</si>
  <si>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</si>
  <si>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</si>
  <si>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</si>
  <si>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</si>
  <si>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</si>
  <si>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</si>
  <si>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</si>
  <si>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</si>
  <si>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</si>
  <si>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</si>
  <si>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</si>
  <si>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</si>
  <si>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</si>
  <si>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</si>
  <si>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</si>
  <si>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</si>
  <si>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</si>
  <si>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</si>
  <si>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</si>
  <si>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</si>
  <si>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</si>
  <si>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</si>
  <si>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</si>
  <si>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</si>
  <si>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</si>
  <si>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</si>
  <si>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</si>
  <si>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</si>
  <si>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</si>
  <si>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</si>
  <si>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</si>
  <si>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</si>
  <si>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</si>
  <si>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</si>
  <si>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</si>
  <si>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</si>
  <si>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</si>
  <si>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</si>
  <si>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</si>
  <si>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</si>
  <si>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</si>
  <si>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</si>
  <si>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</si>
  <si>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</si>
  <si>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</si>
  <si>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</si>
  <si>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</si>
  <si>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</si>
  <si>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</si>
  <si>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</si>
  <si>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</si>
  <si>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</si>
  <si>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</si>
  <si>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</si>
  <si>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</si>
  <si>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</si>
  <si>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</si>
  <si>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</si>
  <si>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</si>
  <si>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</si>
  <si>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</si>
  <si>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</si>
  <si>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</si>
  <si>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</si>
  <si>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</si>
  <si>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</si>
  <si>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</si>
  <si>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</si>
  <si>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</si>
  <si>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</si>
  <si>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</si>
  <si>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</si>
  <si>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</si>
  <si>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</si>
  <si>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</si>
  <si>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</si>
  <si>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</si>
  <si>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</si>
  <si>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</si>
  <si>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</si>
  <si>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</si>
  <si>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</si>
  <si>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</si>
  <si>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</si>
  <si>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</si>
  <si>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</si>
  <si>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</si>
  <si>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</si>
  <si>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</si>
  <si>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</si>
  <si>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</si>
  <si>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</si>
  <si>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</si>
  <si>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</si>
  <si>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</si>
  <si>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</si>
  <si>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</si>
  <si>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</si>
  <si>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</si>
  <si>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</si>
  <si>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</si>
  <si>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</si>
  <si>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</si>
  <si>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</si>
  <si>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</si>
  <si>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</si>
  <si>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</si>
  <si>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</si>
  <si>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</si>
  <si>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</si>
  <si>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</si>
  <si>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</si>
  <si>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</si>
  <si>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</si>
  <si>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</si>
  <si>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</si>
  <si>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</si>
  <si>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</si>
  <si>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</si>
  <si>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</si>
  <si>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</si>
  <si>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</si>
  <si>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</si>
  <si>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</si>
  <si>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</si>
  <si>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</si>
  <si>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</si>
  <si>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</si>
  <si>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</si>
  <si>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</si>
  <si>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</si>
  <si>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</si>
  <si>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</si>
  <si>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</si>
  <si>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</si>
  <si>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</si>
  <si>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</si>
  <si>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</si>
  <si>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</si>
  <si>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</si>
  <si>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</si>
  <si>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</si>
  <si>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</si>
  <si>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</si>
  <si>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</si>
  <si>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</si>
  <si>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</si>
  <si>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</si>
  <si>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</si>
  <si>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</si>
  <si>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</si>
  <si>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</si>
  <si>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</si>
  <si>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</si>
  <si>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</si>
  <si>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</si>
  <si>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</si>
  <si>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</si>
  <si>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</si>
  <si>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</si>
  <si>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</si>
  <si>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</si>
  <si>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</si>
  <si>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</si>
  <si>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</si>
  <si>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</si>
  <si>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</si>
  <si>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</si>
  <si>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</si>
  <si>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</si>
  <si>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</si>
  <si>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</si>
  <si>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</si>
  <si>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</si>
  <si>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</si>
  <si>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</si>
  <si>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</si>
  <si>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</si>
  <si>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</si>
  <si>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</si>
  <si>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</si>
  <si>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</si>
  <si>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</si>
  <si>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</si>
  <si>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</si>
  <si>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</si>
  <si>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</si>
  <si>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</si>
  <si>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</si>
  <si>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</si>
  <si>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</si>
  <si>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</si>
  <si>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</si>
  <si>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</si>
  <si>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</si>
  <si>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</si>
  <si>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</si>
  <si>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</si>
  <si>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</si>
  <si>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</si>
  <si>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</si>
  <si>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</si>
  <si>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</si>
  <si>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</si>
  <si>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</si>
  <si>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</si>
  <si>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</si>
  <si>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</si>
  <si>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</si>
  <si>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</si>
  <si>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</si>
  <si>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</si>
  <si>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</si>
  <si>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</si>
  <si>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</si>
  <si>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</si>
  <si>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</si>
  <si>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</si>
  <si>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</si>
  <si>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</si>
  <si>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</si>
  <si>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</si>
  <si>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</si>
  <si>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</si>
  <si>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</si>
  <si>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</si>
  <si>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</si>
  <si>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</si>
  <si>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</si>
  <si>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</si>
  <si>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</si>
  <si>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</si>
  <si>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</si>
  <si>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</si>
  <si>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</si>
  <si>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</si>
  <si>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</si>
  <si>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</si>
  <si>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</si>
  <si>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</si>
  <si>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</si>
  <si>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</si>
  <si>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</si>
  <si>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</si>
  <si>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</si>
  <si>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</si>
  <si>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</si>
  <si>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</si>
  <si>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</si>
  <si>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</si>
  <si>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</si>
  <si>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</si>
  <si>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</si>
  <si>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</si>
  <si>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</si>
  <si>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</si>
  <si>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</si>
  <si>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</si>
  <si>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</si>
  <si>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</si>
  <si>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</si>
  <si>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</si>
  <si>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</si>
  <si>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</si>
  <si>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</si>
  <si>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</si>
  <si>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</si>
  <si>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</si>
  <si>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</si>
  <si>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</si>
  <si>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</si>
  <si>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</si>
  <si>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</si>
  <si>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</si>
  <si>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</si>
  <si>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</si>
  <si>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</si>
  <si>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</si>
  <si>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</si>
  <si>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</si>
  <si>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</si>
  <si>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</si>
  <si>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</si>
  <si>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</si>
  <si>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</si>
  <si>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</si>
  <si>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</si>
  <si>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</si>
  <si>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</si>
  <si>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</si>
  <si>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</si>
  <si>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</si>
  <si>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</si>
  <si>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</si>
  <si>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</si>
  <si>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</si>
  <si>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</si>
  <si>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</si>
  <si>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</si>
  <si>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</si>
  <si>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</si>
  <si>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</si>
  <si>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</si>
  <si>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</si>
  <si>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</si>
  <si>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</si>
  <si>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</si>
  <si>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</si>
  <si>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</si>
  <si>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</si>
  <si>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</si>
  <si>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</si>
  <si>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</si>
  <si>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</si>
  <si>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</si>
  <si>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</si>
  <si>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</si>
  <si>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</si>
  <si>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</si>
  <si>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</si>
  <si>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</si>
  <si>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</si>
  <si>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</si>
  <si>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</si>
  <si>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</si>
  <si>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</si>
  <si>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</si>
  <si>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</si>
  <si>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</si>
  <si>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</si>
  <si>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</si>
  <si>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</si>
  <si>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</si>
  <si>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</si>
  <si>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</si>
  <si>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</si>
  <si>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</si>
  <si>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</si>
  <si>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</si>
  <si>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</si>
  <si>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</si>
  <si>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</si>
  <si>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</si>
  <si>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</si>
  <si>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</si>
  <si>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</si>
  <si>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</si>
  <si>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</si>
  <si>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</si>
  <si>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</si>
  <si>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</si>
  <si>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</si>
  <si>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</si>
  <si>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</si>
  <si>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</si>
  <si>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</si>
  <si>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</si>
  <si>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</si>
  <si>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</si>
  <si>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</si>
  <si>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</si>
  <si>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</si>
  <si>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</si>
  <si>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</si>
  <si>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</si>
  <si>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</si>
  <si>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</si>
  <si>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</si>
  <si>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</si>
  <si>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</si>
  <si>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</si>
  <si>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</si>
  <si>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</si>
  <si>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</si>
  <si>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</si>
  <si>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</si>
  <si>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</si>
  <si>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</si>
  <si>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</si>
  <si>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</si>
  <si>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</si>
  <si>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</si>
  <si>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</si>
  <si>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</si>
  <si>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</si>
  <si>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</si>
  <si>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</si>
  <si>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</si>
  <si>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</si>
  <si>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</si>
  <si>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</si>
  <si>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</si>
  <si>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</si>
  <si>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</si>
  <si>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</si>
  <si>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</si>
  <si>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</si>
  <si>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</si>
  <si>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</si>
  <si>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</si>
  <si>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</si>
  <si>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</si>
  <si>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</si>
  <si>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</si>
  <si>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</si>
  <si>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</si>
  <si>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</si>
  <si>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</si>
  <si>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</si>
  <si>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</si>
  <si>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</si>
  <si>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</si>
  <si>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</si>
  <si>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</si>
  <si>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</si>
  <si>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</si>
  <si>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</si>
  <si>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</si>
  <si>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</si>
  <si>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</si>
  <si>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</si>
  <si>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</si>
  <si>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</si>
  <si>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</si>
  <si>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</si>
  <si>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</si>
  <si>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</si>
  <si>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</si>
  <si>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</si>
  <si>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</si>
  <si>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</si>
  <si>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</si>
  <si>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</si>
  <si>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</si>
  <si>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</si>
  <si>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</si>
  <si>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</si>
  <si>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</si>
  <si>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</si>
  <si>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</si>
  <si>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</si>
  <si>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</si>
  <si>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</si>
  <si>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</si>
  <si>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</si>
  <si>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</si>
  <si>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</si>
  <si>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</si>
  <si>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</si>
  <si>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</si>
  <si>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</si>
  <si>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</si>
  <si>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</si>
  <si>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</si>
  <si>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</si>
  <si>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</si>
  <si>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</si>
  <si>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</si>
  <si>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</si>
  <si>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</si>
  <si>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</si>
  <si>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</si>
  <si>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</si>
  <si>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</si>
  <si>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</si>
  <si>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</si>
  <si>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</si>
  <si>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</si>
  <si>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</si>
  <si>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</si>
  <si>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</si>
  <si>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</si>
  <si>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</si>
  <si>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</si>
  <si>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</si>
  <si>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</si>
  <si>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</si>
  <si>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</si>
  <si>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</si>
  <si>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</si>
  <si>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</si>
  <si>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</si>
  <si>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</si>
  <si>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</si>
  <si>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</si>
  <si>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</si>
  <si>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</si>
  <si>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</si>
  <si>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</si>
  <si>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</si>
  <si>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</si>
  <si>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</si>
  <si>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</si>
  <si>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</si>
  <si>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</si>
  <si>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</si>
  <si>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</si>
  <si>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</si>
  <si>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</si>
  <si>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</si>
  <si>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</si>
  <si>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</si>
  <si>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</si>
  <si>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</si>
  <si>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</si>
  <si>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</si>
  <si>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</si>
  <si>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</si>
  <si>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</si>
  <si>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</si>
  <si>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</si>
  <si>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</si>
  <si>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</si>
  <si>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</si>
  <si>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</si>
  <si>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</si>
  <si>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</si>
  <si>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</si>
  <si>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</si>
  <si>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</si>
  <si>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</si>
  <si>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</si>
  <si>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</si>
  <si>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</si>
  <si>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</si>
  <si>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</si>
  <si>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</si>
  <si>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</si>
  <si>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</si>
  <si>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</si>
  <si>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</si>
  <si>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</si>
  <si>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</si>
  <si>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</si>
  <si>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</si>
  <si>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</si>
  <si>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</si>
  <si>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</si>
  <si>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</si>
  <si>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</si>
  <si>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</si>
  <si>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</si>
  <si>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</si>
  <si>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</si>
  <si>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</si>
  <si>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</si>
  <si>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</si>
  <si>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</si>
  <si>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</si>
  <si>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</si>
  <si>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</si>
  <si>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</si>
  <si>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</si>
  <si>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</si>
  <si>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</si>
  <si>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</si>
  <si>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</si>
  <si>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</si>
  <si>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</si>
  <si>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</si>
  <si>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</si>
  <si>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</si>
  <si>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</si>
  <si>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</si>
  <si>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</si>
  <si>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</si>
  <si>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</si>
  <si>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</si>
  <si>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</si>
  <si>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</si>
  <si>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</si>
  <si>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</si>
  <si>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</si>
  <si>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</si>
  <si>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</si>
  <si>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</si>
  <si>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</si>
  <si>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</si>
  <si>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</si>
  <si>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</si>
  <si>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</si>
  <si>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</si>
  <si>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</si>
  <si>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</si>
  <si>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</si>
  <si>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</si>
  <si>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</si>
  <si>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</si>
  <si>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</si>
  <si>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</si>
  <si>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</si>
  <si>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</si>
  <si>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</si>
  <si>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</si>
  <si>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</si>
  <si>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</si>
  <si>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</si>
  <si>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</si>
  <si>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</si>
  <si>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</si>
  <si>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</si>
  <si>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</si>
  <si>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</si>
  <si>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</si>
  <si>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</si>
  <si>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</si>
  <si>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</si>
  <si>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</si>
  <si>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</si>
  <si>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</si>
  <si>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</si>
  <si>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</si>
  <si>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</si>
  <si>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</si>
  <si>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</si>
  <si>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</si>
  <si>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</si>
  <si>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</si>
  <si>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</si>
  <si>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</si>
  <si>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</si>
  <si>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</si>
  <si>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</si>
  <si>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</si>
  <si>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</si>
  <si>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</si>
  <si>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</si>
  <si>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</si>
  <si>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</si>
  <si>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</si>
  <si>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</si>
  <si>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</si>
  <si>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</si>
  <si>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</si>
  <si>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</si>
  <si>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</si>
  <si>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</si>
  <si>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</si>
  <si>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</si>
  <si>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</si>
  <si>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</si>
  <si>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</si>
  <si>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</si>
  <si>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</si>
  <si>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</si>
  <si>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</si>
  <si>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</si>
  <si>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</si>
  <si>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</si>
  <si>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</si>
  <si>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</si>
  <si>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</si>
  <si>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</si>
  <si>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</si>
  <si>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</si>
  <si>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</si>
  <si>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</si>
  <si>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</si>
  <si>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</si>
  <si>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</si>
  <si>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</si>
  <si>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</si>
  <si>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</si>
  <si>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</si>
  <si>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</si>
  <si>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</si>
  <si>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</si>
  <si>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</si>
  <si>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</si>
  <si>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</si>
  <si>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</si>
  <si>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</si>
  <si>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</si>
  <si>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</si>
  <si>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</si>
  <si>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</si>
  <si>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</si>
  <si>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</si>
  <si>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</si>
  <si>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</si>
  <si>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</si>
  <si>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</si>
  <si>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</si>
  <si>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</si>
  <si>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</si>
  <si>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</si>
  <si>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</si>
  <si>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</si>
  <si>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</si>
  <si>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</si>
  <si>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</si>
  <si>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</si>
  <si>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</si>
  <si>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</si>
  <si>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</si>
  <si>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</si>
  <si>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</si>
  <si>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</si>
  <si>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</si>
  <si>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</si>
  <si>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</si>
  <si>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</si>
  <si>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</si>
  <si>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</si>
  <si>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</si>
  <si>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</si>
  <si>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</si>
  <si>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</si>
  <si>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</si>
  <si>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</si>
  <si>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</si>
  <si>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</si>
  <si>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</si>
  <si>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</si>
  <si>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</si>
  <si>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</si>
  <si>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</si>
  <si>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</si>
  <si>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</si>
  <si>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</si>
  <si>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</si>
  <si>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</si>
  <si>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</si>
  <si>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</si>
  <si>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</si>
  <si>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</si>
  <si>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</si>
  <si>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</si>
  <si>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</si>
  <si>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</si>
  <si>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</si>
  <si>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</si>
  <si>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</si>
  <si>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</si>
  <si>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</si>
  <si>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</si>
  <si>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</si>
  <si>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</si>
  <si>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</si>
  <si>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</si>
  <si>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</si>
  <si>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</si>
  <si>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</si>
  <si>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</si>
  <si>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</si>
  <si>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</si>
  <si>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</si>
  <si>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</si>
  <si>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</si>
  <si>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</si>
  <si>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</si>
  <si>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</si>
  <si>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</si>
  <si>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</si>
  <si>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</si>
  <si>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</si>
  <si>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</si>
  <si>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</si>
  <si>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</si>
  <si>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</si>
  <si>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</si>
  <si>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</si>
  <si>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</si>
  <si>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</si>
  <si>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</si>
  <si>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</si>
  <si>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</si>
  <si>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</si>
  <si>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</si>
  <si>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</si>
  <si>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</si>
  <si>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</si>
  <si>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</si>
  <si>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</si>
  <si>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</si>
  <si>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</si>
  <si>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</si>
  <si>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</si>
  <si>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</si>
  <si>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</si>
  <si>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</si>
  <si>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</si>
  <si>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</si>
  <si>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</si>
  <si>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</si>
  <si>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</si>
  <si>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</si>
  <si>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</si>
  <si>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</si>
  <si>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</si>
  <si>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</si>
  <si>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</si>
  <si>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</si>
  <si>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</si>
  <si>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</si>
  <si>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</si>
  <si>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</si>
  <si>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</si>
  <si>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</si>
  <si>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</si>
  <si>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</si>
  <si>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</si>
  <si>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</si>
  <si>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</si>
  <si>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</si>
  <si>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</si>
  <si>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</si>
  <si>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</si>
  <si>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</si>
  <si>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</si>
  <si>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</si>
  <si>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</si>
  <si>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</si>
  <si>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</si>
  <si>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</si>
  <si>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</si>
  <si>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</si>
  <si>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</si>
  <si>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</si>
  <si>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</si>
  <si>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</si>
  <si>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</si>
  <si>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</si>
  <si>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</si>
  <si>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</si>
  <si>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</si>
  <si>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</si>
  <si>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</si>
  <si>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</si>
  <si>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</si>
  <si>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</si>
  <si>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</si>
  <si>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</si>
  <si>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</si>
  <si>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</si>
  <si>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</si>
  <si>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</si>
  <si>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</si>
  <si>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</si>
  <si>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</si>
  <si>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</si>
  <si>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</si>
  <si>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</si>
  <si>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</si>
  <si>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</si>
  <si>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</si>
  <si>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</si>
  <si>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</si>
  <si>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</si>
  <si>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</si>
  <si>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</si>
  <si>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</si>
  <si>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</si>
  <si>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</si>
  <si>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</si>
  <si>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</si>
  <si>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</si>
  <si>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</si>
  <si>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</si>
  <si>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</si>
  <si>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</si>
  <si>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</si>
  <si>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</si>
  <si>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</si>
  <si>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</si>
  <si>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</si>
  <si>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</si>
  <si>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</si>
  <si>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</si>
  <si>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</si>
  <si>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</si>
  <si>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</si>
  <si>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</si>
  <si>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</si>
  <si>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</si>
  <si>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</si>
  <si>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</si>
  <si>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</si>
  <si>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</si>
  <si>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</si>
  <si>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</si>
  <si>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</si>
  <si>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</si>
  <si>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</si>
  <si>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</si>
  <si>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</si>
  <si>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</si>
  <si>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</si>
  <si>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</si>
  <si>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</si>
  <si>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</si>
  <si>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</si>
  <si>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</si>
  <si>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</si>
  <si>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</si>
  <si>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</si>
  <si>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</si>
  <si>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</si>
  <si>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</si>
  <si>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</si>
  <si>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</si>
  <si>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</si>
  <si>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</si>
  <si>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</si>
  <si>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</si>
  <si>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</si>
  <si>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</si>
  <si>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</si>
  <si>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</si>
  <si>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</si>
  <si>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</si>
  <si>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</si>
  <si>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</si>
  <si>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</si>
  <si>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</si>
  <si>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</si>
  <si>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</si>
  <si>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</si>
  <si>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</si>
  <si>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</si>
  <si>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</si>
  <si>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</si>
  <si>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</si>
  <si>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</si>
  <si>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</si>
  <si>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</si>
  <si>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</si>
  <si>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</si>
  <si>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</si>
  <si>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</si>
  <si>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</si>
  <si>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</si>
  <si>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</si>
  <si>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</si>
  <si>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</si>
  <si>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</si>
  <si>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</si>
  <si>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</si>
  <si>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</si>
  <si>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</si>
  <si>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</si>
  <si>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</si>
  <si>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</si>
  <si>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</si>
  <si>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</si>
  <si>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</si>
  <si>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</si>
  <si>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</si>
  <si>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</si>
  <si>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</si>
  <si>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</si>
  <si>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</si>
  <si>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</si>
  <si>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</si>
  <si>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</si>
  <si>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</si>
  <si>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</si>
  <si>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</si>
  <si>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</si>
  <si>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</si>
  <si>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</si>
  <si>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</si>
  <si>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</si>
  <si>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</si>
  <si>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</si>
  <si>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</si>
  <si>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</si>
  <si>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</si>
  <si>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</si>
  <si>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</si>
  <si>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</si>
  <si>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</si>
  <si>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</si>
  <si>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</si>
  <si>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</si>
  <si>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</si>
  <si>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</si>
  <si>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</si>
  <si>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</si>
  <si>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</si>
  <si>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</si>
  <si>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</si>
  <si>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</si>
  <si>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</si>
  <si>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</si>
  <si>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</si>
  <si>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</si>
  <si>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</si>
  <si>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</si>
  <si>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</si>
  <si>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</si>
  <si>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</si>
  <si>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</si>
  <si>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</si>
  <si>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</si>
  <si>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</si>
  <si>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</si>
  <si>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</si>
  <si>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</si>
  <si>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</si>
  <si>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</si>
  <si>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</si>
  <si>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</si>
  <si>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</si>
  <si>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</si>
  <si>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</si>
  <si>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</si>
  <si>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</si>
  <si>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</si>
  <si>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</si>
  <si>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</si>
  <si>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</si>
  <si>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</si>
  <si>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</si>
  <si>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</si>
  <si>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</si>
  <si>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</si>
  <si>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</si>
  <si>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</si>
  <si>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</si>
  <si>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</si>
  <si>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</si>
  <si>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</si>
  <si>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</si>
  <si>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</si>
  <si>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</si>
  <si>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</si>
  <si>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</si>
  <si>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</si>
  <si>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</si>
  <si>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</si>
  <si>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</si>
  <si>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</si>
  <si>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</si>
  <si>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</si>
  <si>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</si>
  <si>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</si>
  <si>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</si>
  <si>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</si>
  <si>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</si>
  <si>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</si>
  <si>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</si>
  <si>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</si>
  <si>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</si>
  <si>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</si>
  <si>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</si>
  <si>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</si>
  <si>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</si>
  <si>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</si>
  <si>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</si>
  <si>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</si>
  <si>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</si>
  <si>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</si>
  <si>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</si>
  <si>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</si>
  <si>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</si>
  <si>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</si>
  <si>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</si>
  <si>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</si>
  <si>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</si>
  <si>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</si>
  <si>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</si>
  <si>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</si>
  <si>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</si>
  <si>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</si>
  <si>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</si>
  <si>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</si>
  <si>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</si>
  <si>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</si>
  <si>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</si>
  <si>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</si>
  <si>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</si>
  <si>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</si>
  <si>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</si>
  <si>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</si>
  <si>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</si>
  <si>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</si>
  <si>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</si>
  <si>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</si>
  <si>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</si>
  <si>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</si>
  <si>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</si>
  <si>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</si>
  <si>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</si>
  <si>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</si>
  <si>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</si>
  <si>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</si>
  <si>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</si>
  <si>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</si>
  <si>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</si>
  <si>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</si>
  <si>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</si>
  <si>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</si>
  <si>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</si>
  <si>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</si>
  <si>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</si>
  <si>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</si>
  <si>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</si>
  <si>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</si>
  <si>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</si>
  <si>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</si>
  <si>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</si>
  <si>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</si>
  <si>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</si>
  <si>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</si>
  <si>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</si>
  <si>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</si>
  <si>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</si>
  <si>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</si>
  <si>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</si>
  <si>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</si>
  <si>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</si>
  <si>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</si>
  <si>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</si>
  <si>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</si>
  <si>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</si>
  <si>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</si>
  <si>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</si>
  <si>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</si>
  <si>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</si>
  <si>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</si>
  <si>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</si>
  <si>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</si>
  <si>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</si>
  <si>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</si>
  <si>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</si>
  <si>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</si>
  <si>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</si>
  <si>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</si>
  <si>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</si>
  <si>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</si>
  <si>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</si>
  <si>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</si>
  <si>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</si>
  <si>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</si>
  <si>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</si>
  <si>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</si>
  <si>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</si>
  <si>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</si>
  <si>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</si>
  <si>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</si>
  <si>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</si>
  <si>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</si>
  <si>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</si>
  <si>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</si>
  <si>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</si>
  <si>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</si>
  <si>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</si>
  <si>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</si>
  <si>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</si>
  <si>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</si>
  <si>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</si>
  <si>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</si>
  <si>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</si>
  <si>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</si>
  <si>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</si>
  <si>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</si>
  <si>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</si>
  <si>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</si>
  <si>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</si>
  <si>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</si>
  <si>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</si>
  <si>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</si>
  <si>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</si>
  <si>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</si>
  <si>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</si>
  <si>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</si>
  <si>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</si>
  <si>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</si>
  <si>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</si>
  <si>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</si>
  <si>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</si>
  <si>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</si>
  <si>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</si>
  <si>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</si>
  <si>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</si>
  <si>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</si>
  <si>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</si>
  <si>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</si>
  <si>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</si>
  <si>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</si>
  <si>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</si>
  <si>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</si>
  <si>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</si>
  <si>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</si>
  <si>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</si>
  <si>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</si>
  <si>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</si>
  <si>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</si>
  <si>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</si>
  <si>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</si>
  <si>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</si>
  <si>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</si>
  <si>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</si>
  <si>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</si>
  <si>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</si>
  <si>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</si>
  <si>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</si>
  <si>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</si>
  <si>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</si>
  <si>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</si>
  <si>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</si>
  <si>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</si>
  <si>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</si>
  <si>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</si>
  <si>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</si>
  <si>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</si>
  <si>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</si>
  <si>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</si>
  <si>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</si>
  <si>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</si>
  <si>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</si>
  <si>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</si>
  <si>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</si>
  <si>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</si>
  <si>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</si>
  <si>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</si>
  <si>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</si>
  <si>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</si>
  <si>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</si>
  <si>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</si>
  <si>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</si>
  <si>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</si>
  <si>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</si>
  <si>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</si>
  <si>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</si>
  <si>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</si>
  <si>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</si>
  <si>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</si>
  <si>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</si>
  <si>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</si>
  <si>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</si>
  <si>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</si>
  <si>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</si>
  <si>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</si>
  <si>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</si>
  <si>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</si>
  <si>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</si>
  <si>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</si>
  <si>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</si>
  <si>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</si>
  <si>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</si>
  <si>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</si>
  <si>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</si>
  <si>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</si>
  <si>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</si>
  <si>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</si>
  <si>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</si>
  <si>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</si>
  <si>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</si>
  <si>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</si>
  <si>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</si>
  <si>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</si>
  <si>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</si>
  <si>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</si>
  <si>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</si>
  <si>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</si>
  <si>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</si>
  <si>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</si>
  <si>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</si>
  <si>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</si>
  <si>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</si>
  <si>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</si>
  <si>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</si>
  <si>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</si>
  <si>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</si>
  <si>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</si>
  <si>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</si>
  <si>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</si>
  <si>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</si>
  <si>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</si>
  <si>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</si>
  <si>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</si>
  <si>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</si>
  <si>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</si>
  <si>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</si>
  <si>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</si>
  <si>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</si>
  <si>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</si>
  <si>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</si>
  <si>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</si>
  <si>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</si>
  <si>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</si>
  <si>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</si>
  <si>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</si>
  <si>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</si>
  <si>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</si>
  <si>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</si>
  <si>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</si>
  <si>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</si>
  <si>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</si>
  <si>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</si>
  <si>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</si>
  <si>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</si>
  <si>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</si>
  <si>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</si>
  <si>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</si>
  <si>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</si>
  <si>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</si>
  <si>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</si>
  <si>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</si>
  <si>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</si>
  <si>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</si>
  <si>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</si>
  <si>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</si>
  <si>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</si>
  <si>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</si>
  <si>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</si>
  <si>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</si>
  <si>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</si>
  <si>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</si>
  <si>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</si>
  <si>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</si>
  <si>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</si>
  <si>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</si>
  <si>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</si>
  <si>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</si>
  <si>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</si>
  <si>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</si>
  <si>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</si>
  <si>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</si>
  <si>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</si>
  <si>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</si>
  <si>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</si>
  <si>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</si>
  <si>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</si>
  <si>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</si>
  <si>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</si>
  <si>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</si>
  <si>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</si>
  <si>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</si>
  <si>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</si>
  <si>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</si>
  <si>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</si>
  <si>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</si>
  <si>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</si>
  <si>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</si>
  <si>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</si>
  <si>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</si>
  <si>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</si>
  <si>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</si>
  <si>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</si>
  <si>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</si>
  <si>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</si>
  <si>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</si>
  <si>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</si>
  <si>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</si>
  <si>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</si>
  <si>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</si>
  <si>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</si>
  <si>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</si>
  <si>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</si>
  <si>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</si>
  <si>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</si>
  <si>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</si>
  <si>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</si>
  <si>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</si>
  <si>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</si>
  <si>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</si>
  <si>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</si>
  <si>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</si>
  <si>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</si>
  <si>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</si>
  <si>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</si>
  <si>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</si>
  <si>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</si>
  <si>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</si>
  <si>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</si>
  <si>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</si>
  <si>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</si>
  <si>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</si>
  <si>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</si>
  <si>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</si>
  <si>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</si>
  <si>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</si>
  <si>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</si>
  <si>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</si>
  <si>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</si>
  <si>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</si>
  <si>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</si>
  <si>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</si>
  <si>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</si>
  <si>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</si>
  <si>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</si>
  <si>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</si>
  <si>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</si>
  <si>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</si>
  <si>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</si>
  <si>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</si>
  <si>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</si>
  <si>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</si>
  <si>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</si>
  <si>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</si>
  <si>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</si>
  <si>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</si>
  <si>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</si>
  <si>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</si>
  <si>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</si>
  <si>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</si>
  <si>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</si>
  <si>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</si>
  <si>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</si>
  <si>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</si>
  <si>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</si>
  <si>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</si>
  <si>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</si>
  <si>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</si>
  <si>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</si>
  <si>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</si>
  <si>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</si>
  <si>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</si>
  <si>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</si>
  <si>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</si>
  <si>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</si>
  <si>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</si>
  <si>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</si>
  <si>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</si>
  <si>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</si>
  <si>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</si>
  <si>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</si>
  <si>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</si>
  <si>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</si>
  <si>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</si>
  <si>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</si>
  <si>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</si>
  <si>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</si>
  <si>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</si>
  <si>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</si>
  <si>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</si>
  <si>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</si>
  <si>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</si>
  <si>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</si>
  <si>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</si>
  <si>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</si>
  <si>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</si>
  <si>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</si>
  <si>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</si>
  <si>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</si>
  <si>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</si>
  <si>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</si>
  <si>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</si>
  <si>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</si>
  <si>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</si>
  <si>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</si>
  <si>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</si>
  <si>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</si>
  <si>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</si>
  <si>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</si>
  <si>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</si>
  <si>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</si>
  <si>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</si>
  <si>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</si>
  <si>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</si>
  <si>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</si>
  <si>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</si>
  <si>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</si>
  <si>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</si>
  <si>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</si>
  <si>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</si>
  <si>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</si>
  <si>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</si>
  <si>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</si>
  <si>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</si>
  <si>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</si>
  <si>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</si>
  <si>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</si>
  <si>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</si>
  <si>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</si>
  <si>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</si>
  <si>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</si>
  <si>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</si>
  <si>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</si>
  <si>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</si>
  <si>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</si>
  <si>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</si>
  <si>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</si>
  <si>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</si>
  <si>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</si>
  <si>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</si>
  <si>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</si>
  <si>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</si>
  <si>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</si>
  <si>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</si>
  <si>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</si>
  <si>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</si>
  <si>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</si>
  <si>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</si>
  <si>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</si>
  <si>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</si>
  <si>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</si>
  <si>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</si>
  <si>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</si>
  <si>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</si>
  <si>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</si>
  <si>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</si>
  <si>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</si>
  <si>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</si>
  <si>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</si>
  <si>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</si>
  <si>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</si>
  <si>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</si>
  <si>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</si>
  <si>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</si>
  <si>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</si>
  <si>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</si>
  <si>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</si>
  <si>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</si>
  <si>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</si>
  <si>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</si>
  <si>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</si>
  <si>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</si>
  <si>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</si>
  <si>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</si>
  <si>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</si>
  <si>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</si>
  <si>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</si>
  <si>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</si>
  <si>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</si>
  <si>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</si>
  <si>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</si>
  <si>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</si>
  <si>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</si>
  <si>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</si>
  <si>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</si>
  <si>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</si>
  <si>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</si>
  <si>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</si>
  <si>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</si>
  <si>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</si>
  <si>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</si>
  <si>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</si>
  <si>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</si>
  <si>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</si>
  <si>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</si>
  <si>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</si>
  <si>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</si>
  <si>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</si>
  <si>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</si>
  <si>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</si>
  <si>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</si>
  <si>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</si>
  <si>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</si>
  <si>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</si>
  <si>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</si>
  <si>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</si>
  <si>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</si>
  <si>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</si>
  <si>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</si>
  <si>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</si>
  <si>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</si>
  <si>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</si>
  <si>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</si>
  <si>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</si>
  <si>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</si>
  <si>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</si>
  <si>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</si>
  <si>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</si>
  <si>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</si>
  <si>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</si>
  <si>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</si>
  <si>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</si>
  <si>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</si>
  <si>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</si>
  <si>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</si>
  <si>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</si>
  <si>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</si>
  <si>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</si>
  <si>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</si>
  <si>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</si>
  <si>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</si>
  <si>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</si>
  <si>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</si>
  <si>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</si>
  <si>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</si>
  <si>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</si>
  <si>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</si>
  <si>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</si>
  <si>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</si>
  <si>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</si>
  <si>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</si>
  <si>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</si>
  <si>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</si>
  <si>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</si>
  <si>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</si>
  <si>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</si>
  <si>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</si>
  <si>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</si>
  <si>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</si>
  <si>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</si>
  <si>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</si>
  <si>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</si>
  <si>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</si>
  <si>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</si>
  <si>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</si>
  <si>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</si>
  <si>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</si>
  <si>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</si>
  <si>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</si>
  <si>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</si>
  <si>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</si>
  <si>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</si>
  <si>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</si>
  <si>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</si>
  <si>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</si>
  <si>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</si>
  <si>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</si>
  <si>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</si>
  <si>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</si>
  <si>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</si>
  <si>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</si>
  <si>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</si>
  <si>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</si>
  <si>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</si>
  <si>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</si>
  <si>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</si>
  <si>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</si>
  <si>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</si>
  <si>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</si>
  <si>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</si>
  <si>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</si>
  <si>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</si>
  <si>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</si>
  <si>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</si>
  <si>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</si>
  <si>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</si>
  <si>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</si>
  <si>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</si>
  <si>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</si>
  <si>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</si>
  <si>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</si>
  <si>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</si>
  <si>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</si>
  <si>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</si>
  <si>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</si>
  <si>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</si>
  <si>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</si>
  <si>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</si>
  <si>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</si>
  <si>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</si>
  <si>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</si>
  <si>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</si>
  <si>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</si>
  <si>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</si>
  <si>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</si>
  <si>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</si>
  <si>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</si>
  <si>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</si>
  <si>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</si>
  <si>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</si>
  <si>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</si>
  <si>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</si>
  <si>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</si>
  <si>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</si>
  <si>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</si>
  <si>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</si>
  <si>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</si>
  <si>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</si>
  <si>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</si>
  <si>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</si>
  <si>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</si>
  <si>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</si>
  <si>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</si>
  <si>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</si>
  <si>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</si>
  <si>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</si>
  <si>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</si>
  <si>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</si>
  <si>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</si>
  <si>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</si>
  <si>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</si>
  <si>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</si>
  <si>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</si>
  <si>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</si>
  <si>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</si>
  <si>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</si>
  <si>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</si>
  <si>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</si>
  <si>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</si>
  <si>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</si>
  <si>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</si>
  <si>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</si>
  <si>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</si>
  <si>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</si>
  <si>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</si>
  <si>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</si>
  <si>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</si>
  <si>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</si>
  <si>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</si>
  <si>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</si>
  <si>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</si>
  <si>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</si>
  <si>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</si>
  <si>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</si>
  <si>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</si>
  <si>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</si>
  <si>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</si>
  <si>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</si>
  <si>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</si>
  <si>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</si>
  <si>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</si>
  <si>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</si>
  <si>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</si>
  <si>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</si>
  <si>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</si>
  <si>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</si>
  <si>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</si>
  <si>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</si>
  <si>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</si>
  <si>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</si>
  <si>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</si>
  <si>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</si>
  <si>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</si>
  <si>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</si>
  <si>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</si>
  <si>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</si>
  <si>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</si>
  <si>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</si>
  <si>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</si>
  <si>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</si>
  <si>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</si>
  <si>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</si>
  <si>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</si>
  <si>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</si>
  <si>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</si>
  <si>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</si>
  <si>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</si>
  <si>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</si>
  <si>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</si>
  <si>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</si>
  <si>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</si>
  <si>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</si>
  <si>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</si>
  <si>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</si>
  <si>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</si>
  <si>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</si>
  <si>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</si>
  <si>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</si>
  <si>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</si>
  <si>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</si>
  <si>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</si>
  <si>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</si>
  <si>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</si>
  <si>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</si>
  <si>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</si>
  <si>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</si>
  <si>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</si>
  <si>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</si>
  <si>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</si>
  <si>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</si>
  <si>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</si>
  <si>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</si>
  <si>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</si>
  <si>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</si>
  <si>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</si>
  <si>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</si>
  <si>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</si>
  <si>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</si>
  <si>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</si>
  <si>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</si>
  <si>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</si>
  <si>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</si>
  <si>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</si>
  <si>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</si>
  <si>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</si>
  <si>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</si>
  <si>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</si>
  <si>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</si>
  <si>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</si>
  <si>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</si>
  <si>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</si>
  <si>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</si>
  <si>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</si>
  <si>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</si>
  <si>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</si>
  <si>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</si>
  <si>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</si>
  <si>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</si>
  <si>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</si>
  <si>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</si>
  <si>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</si>
  <si>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</si>
  <si>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</si>
  <si>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</si>
  <si>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</si>
  <si>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</si>
  <si>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</si>
  <si>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</si>
  <si>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</si>
  <si>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</si>
  <si>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</si>
  <si>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</si>
  <si>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</si>
  <si>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</si>
  <si>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</si>
  <si>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</si>
  <si>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</si>
  <si>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</si>
  <si>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</si>
  <si>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</si>
  <si>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</si>
  <si>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</si>
  <si>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</si>
  <si>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</si>
  <si>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</si>
  <si>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</si>
  <si>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</si>
  <si>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</si>
  <si>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</si>
  <si>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</si>
  <si>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</si>
  <si>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</si>
  <si>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</si>
  <si>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</si>
  <si>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</si>
  <si>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</si>
  <si>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</si>
  <si>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</si>
  <si>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</si>
  <si>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</si>
  <si>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</si>
  <si>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</si>
  <si>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</si>
  <si>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</si>
  <si>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</si>
  <si>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</si>
  <si>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</si>
  <si>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</si>
  <si>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</si>
  <si>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</si>
  <si>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</si>
  <si>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</si>
  <si>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</si>
  <si>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</si>
  <si>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</si>
  <si>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</si>
  <si>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</si>
  <si>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</si>
  <si>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</si>
  <si>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</si>
  <si>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</si>
  <si>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</si>
  <si>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</si>
  <si>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</si>
  <si>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</si>
  <si>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</si>
  <si>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</si>
  <si>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</si>
  <si>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</si>
  <si>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</si>
  <si>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</si>
  <si>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</si>
  <si>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</si>
  <si>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</si>
  <si>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</si>
  <si>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</si>
  <si>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</si>
  <si>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</si>
  <si>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</si>
  <si>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</si>
  <si>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</si>
  <si>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</si>
  <si>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</si>
  <si>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</si>
  <si>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</si>
  <si>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</si>
  <si>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</si>
  <si>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</si>
  <si>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</si>
  <si>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</si>
  <si>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</si>
  <si>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</si>
  <si>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</si>
  <si>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</si>
  <si>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</si>
  <si>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</si>
  <si>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</si>
  <si>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</si>
  <si>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</si>
  <si>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</si>
  <si>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</si>
  <si>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</si>
  <si>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</si>
  <si>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</si>
  <si>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</si>
  <si>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</si>
  <si>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</si>
  <si>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</si>
  <si>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</si>
  <si>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</si>
  <si>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</si>
  <si>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</si>
  <si>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</si>
  <si>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</si>
  <si>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</si>
  <si>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</si>
  <si>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</si>
  <si>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</si>
  <si>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</si>
  <si>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</si>
  <si>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</si>
  <si>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</si>
  <si>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</si>
  <si>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</si>
  <si>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</si>
  <si>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</si>
  <si>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</si>
  <si>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</si>
  <si>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</si>
  <si>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</si>
  <si>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</si>
  <si>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</si>
  <si>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</si>
  <si>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</si>
  <si>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</si>
  <si>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</si>
  <si>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</si>
  <si>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</si>
  <si>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</si>
  <si>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</si>
  <si>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</si>
  <si>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</si>
  <si>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</si>
  <si>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</si>
  <si>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</si>
  <si>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</si>
  <si>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</si>
  <si>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</si>
  <si>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</si>
  <si>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</si>
  <si>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</si>
  <si>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</si>
  <si>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</si>
  <si>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</si>
  <si>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</si>
  <si>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</si>
  <si>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</si>
  <si>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</si>
  <si>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</si>
  <si>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</si>
  <si>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</si>
  <si>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</si>
  <si>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</si>
  <si>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</si>
  <si>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</si>
  <si>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</si>
  <si>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</si>
  <si>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</si>
  <si>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</si>
  <si>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</si>
  <si>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</si>
  <si>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</si>
  <si>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</si>
  <si>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</si>
  <si>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</si>
  <si>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</si>
  <si>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</si>
  <si>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</si>
  <si>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</si>
  <si>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</si>
  <si>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</si>
  <si>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</si>
  <si>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</si>
  <si>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</si>
  <si>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</si>
  <si>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</si>
  <si>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</si>
  <si>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</si>
  <si>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</si>
  <si>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</si>
  <si>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</si>
  <si>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</si>
  <si>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</si>
  <si>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</si>
  <si>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</si>
  <si>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</si>
  <si>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</si>
  <si>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</si>
  <si>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</si>
  <si>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</si>
  <si>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</si>
  <si>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</si>
  <si>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</si>
  <si>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</si>
  <si>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</si>
  <si>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</si>
  <si>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</si>
  <si>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</si>
  <si>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</si>
  <si>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</si>
  <si>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</si>
  <si>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</si>
  <si>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</si>
  <si>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</si>
  <si>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</si>
  <si>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</si>
  <si>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</si>
  <si>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</si>
  <si>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</si>
  <si>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</si>
  <si>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</si>
  <si>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</si>
  <si>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</si>
  <si>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</si>
  <si>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</si>
  <si>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</si>
  <si>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</si>
  <si>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</si>
  <si>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</si>
  <si>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</si>
  <si>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</si>
  <si>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</si>
  <si>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</si>
  <si>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</si>
  <si>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</si>
  <si>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</si>
  <si>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</si>
  <si>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</si>
  <si>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</si>
  <si>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</si>
  <si>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</si>
  <si>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</si>
  <si>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</si>
  <si>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</si>
  <si>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</si>
  <si>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</si>
  <si>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</si>
  <si>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</si>
  <si>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</si>
  <si>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</si>
  <si>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</si>
  <si>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</si>
  <si>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</si>
  <si>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</si>
  <si>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</si>
  <si>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</si>
  <si>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</si>
  <si>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</si>
  <si>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</si>
  <si>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</si>
  <si>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</si>
  <si>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</si>
  <si>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</si>
  <si>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</si>
  <si>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</si>
  <si>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</si>
  <si>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</si>
  <si>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</si>
  <si>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</si>
  <si>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</si>
  <si>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</si>
  <si>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</si>
  <si>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</si>
  <si>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</si>
  <si>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</si>
  <si>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</si>
  <si>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</si>
  <si>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</si>
  <si>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</si>
  <si>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</si>
  <si>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</si>
  <si>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</si>
  <si>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</si>
  <si>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</si>
  <si>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</si>
  <si>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</si>
  <si>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</si>
  <si>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</si>
  <si>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</si>
  <si>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</si>
  <si>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</si>
  <si>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</si>
  <si>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</si>
  <si>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</si>
  <si>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</si>
  <si>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</si>
  <si>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</si>
  <si>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</si>
  <si>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</si>
  <si>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</si>
  <si>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</si>
  <si>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</si>
  <si>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</si>
  <si>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</si>
  <si>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</si>
  <si>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</si>
  <si>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</si>
  <si>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</si>
  <si>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</si>
  <si>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</si>
  <si>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</si>
  <si>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</si>
  <si>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</si>
  <si>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</si>
  <si>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</si>
  <si>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</si>
  <si>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</si>
  <si>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</si>
  <si>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</si>
  <si>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</si>
  <si>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</si>
  <si>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</si>
  <si>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</si>
  <si>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</si>
  <si>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</si>
  <si>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</si>
  <si>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</si>
  <si>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</si>
  <si>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</si>
  <si>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</si>
  <si>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</si>
  <si>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</si>
  <si>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</si>
  <si>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</si>
  <si>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</si>
  <si>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</si>
  <si>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</si>
  <si>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</si>
  <si>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</si>
  <si>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</si>
  <si>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</si>
  <si>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</si>
  <si>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</si>
  <si>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</si>
  <si>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</si>
  <si>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</si>
  <si>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</si>
  <si>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</si>
  <si>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</si>
  <si>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</si>
  <si>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</si>
  <si>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</si>
  <si>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</si>
  <si>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</si>
  <si>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</si>
  <si>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</si>
  <si>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</si>
  <si>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</si>
  <si>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</si>
  <si>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</si>
  <si>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</si>
  <si>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</si>
  <si>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</si>
  <si>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</si>
  <si>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</si>
  <si>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</si>
  <si>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</si>
  <si>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</si>
  <si>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</si>
  <si>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</si>
  <si>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</si>
  <si>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</si>
  <si>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</si>
  <si>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</si>
  <si>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</si>
  <si>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</si>
  <si>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</si>
  <si>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</si>
  <si>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</si>
  <si>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</si>
  <si>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</si>
  <si>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</si>
  <si>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</si>
  <si>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</si>
  <si>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</si>
  <si>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</si>
  <si>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</si>
  <si>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</si>
  <si>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</si>
  <si>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</si>
  <si>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</si>
  <si>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</si>
  <si>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</si>
  <si>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</si>
  <si>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</si>
  <si>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</si>
  <si>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</si>
  <si>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</si>
  <si>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</si>
  <si>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</si>
  <si>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</si>
  <si>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</si>
  <si>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</si>
  <si>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</si>
  <si>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</si>
  <si>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</si>
  <si>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</si>
  <si>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</si>
  <si>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</si>
  <si>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</si>
  <si>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</si>
  <si>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</si>
  <si>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</si>
  <si>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</si>
  <si>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</si>
  <si>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</si>
  <si>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</si>
  <si>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</si>
  <si>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</si>
  <si>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</si>
  <si>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</si>
  <si>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</si>
  <si>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</si>
  <si>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</si>
  <si>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</si>
  <si>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</si>
  <si>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</si>
  <si>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</si>
  <si>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</si>
  <si>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</si>
  <si>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</si>
  <si>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</si>
  <si>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</si>
  <si>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</si>
  <si>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</si>
  <si>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</si>
  <si>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</si>
  <si>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</si>
  <si>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</si>
  <si>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</si>
  <si>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</si>
  <si>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</si>
  <si>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</si>
  <si>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</si>
  <si>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</si>
  <si>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</si>
  <si>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</si>
  <si>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</si>
  <si>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</si>
  <si>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</si>
  <si>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</si>
  <si>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</si>
  <si>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</si>
  <si>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</si>
  <si>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</si>
  <si>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</si>
  <si>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</si>
  <si>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</si>
  <si>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</si>
  <si>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</si>
  <si>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</si>
  <si>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</si>
  <si>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</si>
  <si>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</si>
  <si>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</si>
  <si>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</si>
  <si>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</si>
  <si>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</si>
  <si>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</si>
  <si>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</si>
  <si>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</si>
  <si>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</si>
  <si>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</si>
  <si>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</si>
  <si>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</si>
  <si>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</si>
  <si>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</si>
  <si>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</si>
  <si>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</si>
  <si>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</si>
  <si>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</si>
  <si>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</si>
  <si>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</si>
  <si>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</si>
  <si>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</si>
  <si>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</si>
  <si>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</si>
  <si>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</si>
  <si>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</si>
  <si>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</si>
  <si>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</si>
  <si>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</si>
  <si>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</si>
  <si>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</si>
  <si>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</si>
  <si>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</si>
  <si>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</si>
  <si>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</si>
  <si>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</si>
  <si>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</si>
  <si>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</si>
  <si>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</si>
  <si>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</si>
  <si>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</si>
  <si>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</si>
  <si>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</si>
  <si>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</si>
  <si>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</si>
  <si>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</si>
  <si>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</si>
  <si>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</si>
  <si>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</si>
  <si>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</si>
  <si>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</si>
  <si>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</si>
  <si>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</si>
  <si>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</si>
  <si>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</si>
  <si>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</si>
  <si>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</si>
  <si>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</si>
  <si>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</si>
  <si>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</si>
  <si>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</si>
  <si>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</si>
  <si>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</si>
  <si>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</si>
  <si>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</si>
  <si>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</si>
  <si>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</si>
  <si>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</si>
  <si>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</si>
  <si>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</si>
  <si>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</si>
  <si>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</si>
  <si>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</si>
  <si>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</si>
  <si>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</si>
  <si>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</si>
  <si>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</si>
  <si>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</si>
  <si>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</si>
  <si>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</si>
  <si>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</si>
  <si>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</si>
  <si>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</si>
  <si>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</si>
  <si>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</si>
  <si>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</si>
  <si>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</si>
  <si>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</si>
  <si>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</si>
  <si>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</si>
  <si>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</si>
  <si>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</si>
  <si>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</si>
  <si>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</si>
  <si>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</si>
  <si>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</si>
  <si>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</si>
  <si>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</si>
  <si>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</si>
  <si>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</si>
  <si>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</si>
  <si>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</si>
  <si>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</si>
  <si>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</si>
  <si>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</si>
  <si>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</si>
  <si>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</si>
  <si>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</si>
  <si>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</si>
  <si>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</si>
  <si>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</si>
  <si>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</si>
  <si>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</si>
  <si>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</si>
  <si>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</si>
  <si>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</si>
  <si>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</si>
  <si>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</si>
  <si>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</si>
  <si>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</si>
  <si>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</si>
  <si>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</si>
  <si>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</si>
  <si>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</si>
  <si>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</si>
  <si>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</si>
  <si>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</si>
  <si>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</si>
  <si>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</si>
  <si>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</si>
  <si>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</si>
  <si>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</si>
  <si>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</si>
  <si>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</si>
  <si>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</si>
  <si>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</si>
  <si>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</si>
  <si>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</si>
  <si>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</si>
  <si>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</si>
  <si>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</si>
  <si>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</si>
  <si>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</si>
  <si>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</si>
  <si>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</si>
  <si>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</si>
  <si>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</si>
  <si>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</si>
  <si>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</si>
  <si>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</si>
  <si>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</si>
  <si>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</si>
  <si>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</si>
  <si>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</si>
  <si>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</si>
  <si>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</si>
  <si>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</si>
  <si>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</si>
  <si>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</si>
  <si>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</si>
  <si>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</si>
  <si>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</si>
  <si>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</si>
  <si>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</si>
  <si>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</si>
  <si>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</si>
  <si>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</si>
  <si>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</si>
  <si>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</si>
  <si>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</si>
  <si>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</si>
  <si>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</si>
  <si>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</si>
  <si>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</si>
  <si>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</si>
  <si>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</si>
  <si>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</si>
  <si>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</si>
  <si>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</si>
  <si>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</si>
  <si>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</si>
  <si>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</si>
  <si>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</si>
  <si>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</si>
  <si>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</si>
  <si>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</si>
  <si>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</si>
  <si>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</si>
  <si>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</si>
  <si>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</si>
  <si>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</si>
  <si>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</si>
  <si>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</si>
  <si>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</si>
  <si>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</si>
  <si>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</si>
  <si>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</si>
  <si>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</si>
  <si>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</si>
  <si>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</si>
  <si>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</si>
  <si>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</si>
  <si>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</si>
  <si>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</si>
  <si>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</si>
  <si>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</si>
  <si>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</si>
  <si>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</si>
  <si>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</si>
  <si>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</si>
  <si>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</si>
  <si>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</si>
  <si>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</si>
  <si>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</si>
  <si>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</si>
  <si>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</si>
  <si>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</si>
  <si>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</si>
  <si>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</si>
  <si>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</si>
  <si>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</si>
  <si>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</si>
  <si>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</si>
  <si>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</si>
  <si>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</si>
  <si>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</si>
  <si>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</si>
  <si>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</si>
  <si>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</si>
  <si>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</si>
  <si>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</si>
  <si>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</si>
  <si>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</si>
  <si>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</si>
  <si>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</si>
  <si>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</si>
  <si>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</si>
  <si>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</si>
  <si>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</si>
  <si>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</si>
  <si>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</si>
  <si>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</si>
  <si>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</si>
  <si>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</si>
  <si>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</si>
  <si>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</si>
  <si>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</si>
  <si>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</si>
  <si>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</si>
  <si>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</si>
  <si>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</si>
  <si>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</si>
  <si>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</si>
  <si>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</si>
  <si>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</si>
  <si>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</si>
  <si>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</si>
  <si>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</si>
  <si>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</si>
  <si>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</si>
  <si>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</si>
  <si>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</si>
  <si>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</si>
  <si>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</si>
  <si>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</si>
  <si>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</si>
  <si>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</si>
  <si>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</si>
  <si>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</si>
  <si>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</si>
  <si>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</si>
  <si>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</si>
  <si>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</si>
  <si>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</si>
  <si>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</si>
  <si>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</si>
  <si>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</si>
  <si>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</si>
  <si>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</si>
  <si>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</si>
  <si>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</si>
  <si>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</si>
  <si>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</si>
  <si>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</si>
  <si>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</si>
  <si>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</si>
  <si>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</si>
  <si>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</si>
  <si>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</si>
  <si>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</si>
  <si>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</si>
  <si>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</si>
  <si>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</si>
  <si>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</si>
  <si>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</si>
  <si>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</si>
  <si>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</si>
  <si>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</si>
  <si>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</si>
  <si>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</si>
  <si>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</si>
  <si>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</si>
  <si>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</si>
  <si>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</si>
  <si>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</si>
  <si>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</si>
  <si>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</si>
  <si>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</si>
  <si>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</si>
  <si>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</si>
  <si>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</si>
  <si>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</si>
  <si>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</si>
  <si>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</si>
  <si>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</si>
  <si>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</si>
  <si>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</si>
  <si>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</si>
  <si>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</si>
  <si>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</si>
  <si>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</si>
  <si>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</si>
  <si>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</si>
  <si>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</si>
  <si>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</si>
  <si>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</si>
  <si>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</si>
  <si>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</si>
  <si>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</si>
  <si>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</si>
  <si>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</si>
  <si>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</si>
  <si>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</si>
  <si>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</si>
  <si>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</si>
  <si>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</si>
  <si>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</si>
  <si>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</si>
  <si>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</si>
  <si>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</si>
  <si>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</si>
  <si>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</si>
  <si>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</si>
  <si>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</si>
  <si>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</si>
  <si>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</si>
  <si>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</si>
  <si>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</si>
  <si>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</si>
  <si>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</si>
  <si>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</si>
  <si>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</si>
  <si>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</si>
  <si>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</si>
  <si>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</si>
  <si>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</si>
  <si>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</si>
  <si>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</si>
  <si>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</si>
  <si>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</si>
  <si>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</si>
  <si>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</si>
  <si>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</si>
  <si>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</si>
  <si>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</si>
  <si>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</si>
  <si>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</si>
  <si>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</si>
  <si>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</si>
  <si>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</si>
  <si>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</si>
  <si>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</si>
  <si>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</si>
  <si>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</si>
  <si>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</si>
  <si>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</si>
  <si>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</si>
  <si>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</si>
  <si>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</si>
  <si>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</si>
  <si>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</si>
  <si>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</si>
  <si>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</si>
  <si>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</si>
  <si>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</si>
  <si>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</si>
  <si>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</si>
  <si>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</si>
  <si>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</si>
  <si>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</si>
  <si>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</si>
  <si>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</si>
  <si>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</si>
  <si>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</si>
  <si>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</si>
  <si>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</si>
  <si>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</si>
  <si>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</si>
  <si>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</si>
  <si>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</si>
  <si>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</si>
  <si>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</si>
  <si>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</si>
  <si>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</si>
  <si>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</si>
  <si>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</si>
  <si>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</si>
  <si>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</si>
  <si>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</si>
  <si>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</si>
  <si>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</si>
  <si>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</si>
  <si>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</si>
  <si>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</si>
  <si>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</si>
  <si>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</si>
  <si>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</si>
  <si>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</si>
  <si>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</si>
  <si>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</si>
  <si>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</si>
  <si>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</si>
  <si>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</si>
  <si>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</si>
  <si>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</si>
  <si>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</si>
  <si>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</si>
  <si>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</si>
  <si>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</si>
  <si>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</si>
  <si>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</si>
  <si>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</si>
  <si>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</si>
  <si>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</si>
  <si>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</si>
  <si>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</si>
  <si>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</si>
  <si>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</si>
  <si>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</si>
  <si>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</si>
  <si>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</si>
  <si>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</si>
  <si>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</si>
  <si>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</si>
  <si>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</si>
  <si>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</si>
  <si>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</si>
  <si>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</si>
  <si>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</si>
  <si>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</si>
  <si>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</si>
  <si>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</si>
  <si>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</si>
  <si>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</si>
  <si>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</si>
  <si>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</si>
  <si>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</si>
  <si>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</si>
  <si>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</si>
  <si>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</si>
  <si>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</si>
  <si>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</si>
  <si>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</si>
  <si>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</si>
  <si>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</si>
  <si>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</si>
  <si>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</si>
  <si>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</si>
  <si>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</si>
  <si>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</si>
  <si>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</si>
  <si>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</si>
  <si>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</si>
  <si>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</si>
  <si>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</si>
  <si>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</si>
  <si>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</si>
  <si>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</si>
  <si>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</si>
  <si>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</si>
  <si>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</si>
  <si>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</si>
  <si>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</si>
  <si>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</si>
  <si>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</si>
  <si>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</si>
  <si>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</si>
  <si>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</si>
  <si>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</si>
  <si>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</si>
  <si>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</si>
  <si>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</si>
  <si>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</si>
  <si>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</si>
  <si>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</si>
  <si>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</si>
  <si>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</si>
  <si>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</si>
  <si>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</si>
  <si>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</si>
  <si>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</si>
  <si>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</si>
  <si>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</si>
  <si>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</si>
  <si>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</si>
  <si>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</si>
  <si>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</si>
  <si>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</si>
  <si>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</si>
  <si>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</si>
  <si>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</si>
  <si>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</si>
  <si>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</si>
  <si>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</si>
  <si>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</si>
  <si>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</si>
  <si>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</si>
  <si>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</si>
  <si>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</si>
  <si>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</si>
  <si>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</si>
  <si>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</si>
  <si>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</si>
  <si>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</si>
  <si>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</si>
  <si>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</si>
  <si>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</si>
  <si>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</si>
  <si>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</si>
  <si>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</si>
  <si>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</si>
  <si>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</si>
  <si>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</si>
  <si>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</si>
  <si>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</si>
  <si>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</si>
  <si>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</si>
  <si>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</si>
  <si>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</si>
  <si>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</si>
  <si>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</si>
  <si>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</si>
  <si>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</si>
  <si>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</si>
  <si>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</si>
  <si>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</si>
  <si>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</si>
  <si>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</si>
  <si>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</si>
  <si>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</si>
  <si>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</si>
  <si>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</si>
  <si>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</si>
  <si>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</si>
  <si>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</si>
  <si>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</si>
  <si>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</si>
  <si>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</si>
  <si>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</si>
  <si>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</si>
  <si>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</si>
  <si>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</si>
  <si>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</si>
  <si>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</si>
  <si>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</si>
  <si>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</si>
  <si>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</si>
  <si>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</si>
  <si>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</si>
  <si>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</si>
  <si>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</si>
  <si>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</si>
  <si>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</si>
  <si>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</si>
  <si>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</si>
  <si>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</si>
  <si>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</si>
  <si>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</si>
  <si>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</si>
  <si>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</si>
  <si>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</si>
  <si>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</si>
  <si>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</si>
  <si>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</si>
  <si>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</si>
  <si>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</si>
  <si>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</si>
  <si>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</si>
  <si>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</si>
  <si>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</si>
  <si>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</si>
  <si>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</si>
  <si>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</si>
  <si>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</si>
  <si>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</si>
  <si>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</si>
  <si>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</si>
  <si>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</si>
  <si>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</si>
  <si>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</si>
  <si>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</si>
  <si>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</si>
  <si>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</si>
  <si>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</si>
  <si>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</si>
  <si>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</si>
  <si>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</si>
  <si>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</si>
  <si>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</si>
  <si>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</si>
  <si>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</si>
  <si>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</si>
  <si>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</si>
  <si>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</si>
  <si>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</si>
  <si>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</si>
  <si>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</si>
  <si>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</si>
  <si>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</si>
  <si>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</si>
  <si>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</si>
  <si>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</si>
  <si>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</si>
  <si>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</si>
  <si>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</si>
  <si>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</si>
  <si>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</si>
  <si>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</si>
  <si>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</si>
  <si>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</si>
  <si>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</si>
  <si>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</si>
  <si>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</si>
  <si>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</si>
  <si>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</si>
  <si>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</si>
  <si>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</si>
  <si>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</si>
  <si>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</si>
  <si>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</si>
  <si>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</si>
  <si>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</si>
  <si>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</si>
  <si>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</si>
  <si>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</si>
  <si>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</si>
  <si>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</si>
  <si>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</si>
  <si>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</si>
  <si>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</si>
  <si>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</si>
  <si>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</si>
  <si>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</si>
  <si>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</si>
  <si>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</si>
  <si>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</si>
  <si>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</si>
  <si>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</si>
  <si>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</si>
  <si>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</si>
  <si>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</si>
  <si>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</si>
  <si>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</si>
  <si>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</si>
  <si>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</si>
  <si>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</si>
  <si>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</si>
  <si>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</si>
  <si>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</si>
  <si>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</si>
  <si>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</si>
  <si>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</si>
  <si>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</si>
  <si>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</si>
  <si>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</si>
  <si>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</si>
  <si>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</si>
  <si>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</si>
  <si>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</si>
  <si>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</si>
  <si>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</si>
  <si>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</si>
  <si>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</si>
  <si>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</si>
  <si>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</si>
  <si>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</si>
  <si>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</si>
  <si>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</si>
  <si>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</si>
  <si>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</si>
  <si>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</si>
  <si>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</si>
  <si>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</si>
  <si>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</si>
  <si>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</si>
  <si>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</si>
  <si>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</si>
  <si>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</si>
  <si>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</si>
  <si>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</si>
  <si>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</si>
  <si>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</si>
  <si>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</si>
  <si>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</si>
  <si>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</si>
  <si>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</si>
  <si>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</si>
  <si>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</si>
  <si>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</si>
  <si>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</si>
  <si>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</si>
  <si>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</si>
  <si>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</si>
  <si>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</si>
  <si>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</si>
  <si>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</si>
  <si>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</si>
  <si>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</si>
  <si>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</si>
  <si>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</si>
  <si>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</si>
  <si>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</si>
  <si>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</si>
  <si>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</si>
  <si>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</si>
  <si>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</si>
  <si>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</si>
  <si>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</si>
  <si>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</si>
  <si>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</si>
  <si>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</si>
  <si>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</si>
  <si>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</si>
  <si>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</si>
  <si>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</si>
  <si>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</si>
  <si>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</si>
  <si>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</si>
  <si>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</si>
  <si>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</si>
  <si>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</si>
  <si>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</si>
  <si>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</si>
  <si>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</si>
  <si>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</si>
  <si>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</si>
  <si>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</si>
  <si>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</si>
  <si>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</si>
  <si>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</si>
  <si>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</si>
  <si>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</si>
  <si>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</si>
  <si>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</si>
  <si>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</si>
  <si>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</si>
  <si>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</si>
  <si>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</si>
  <si>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</si>
  <si>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</si>
  <si>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</si>
  <si>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</si>
  <si>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</si>
  <si>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</si>
  <si>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</si>
  <si>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</si>
  <si>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</si>
  <si>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</si>
  <si>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</si>
  <si>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</si>
  <si>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</si>
  <si>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</si>
  <si>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</si>
  <si>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</si>
  <si>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</si>
  <si>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</si>
  <si>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</si>
  <si>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</si>
  <si>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</si>
  <si>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</si>
  <si>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</si>
  <si>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</si>
  <si>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</si>
  <si>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</si>
  <si>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</si>
  <si>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</si>
  <si>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</si>
  <si>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</si>
  <si>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</si>
  <si>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</si>
  <si>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</si>
  <si>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</si>
  <si>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</si>
  <si>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</si>
  <si>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</si>
  <si>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</si>
  <si>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</si>
  <si>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</si>
  <si>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</si>
  <si>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</si>
  <si>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</si>
  <si>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</si>
  <si>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</si>
  <si>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</si>
  <si>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</si>
  <si>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</si>
  <si>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</si>
  <si>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</si>
  <si>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</si>
  <si>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</si>
  <si>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</si>
  <si>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</si>
  <si>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</si>
  <si>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</si>
  <si>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</si>
  <si>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</si>
  <si>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</si>
  <si>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</si>
  <si>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</si>
  <si>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</si>
  <si>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</si>
  <si>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</si>
  <si>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</si>
  <si>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</si>
  <si>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</si>
  <si>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</si>
  <si>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</si>
  <si>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</si>
  <si>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</si>
  <si>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</si>
  <si>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</si>
  <si>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</si>
  <si>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</si>
  <si>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</si>
  <si>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</si>
  <si>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</si>
  <si>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</si>
  <si>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</si>
  <si>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</si>
  <si>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</si>
  <si>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</si>
  <si>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</si>
  <si>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</si>
  <si>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</si>
  <si>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</si>
  <si>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</si>
  <si>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</si>
  <si>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</si>
  <si>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</si>
  <si>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</si>
  <si>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</si>
  <si>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</si>
  <si>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</si>
  <si>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</si>
  <si>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</si>
  <si>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</si>
  <si>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</si>
  <si>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</si>
  <si>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</si>
  <si>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</si>
  <si>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</si>
  <si>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</si>
  <si>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</si>
  <si>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</si>
  <si>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</si>
  <si>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</si>
  <si>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</si>
  <si>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</si>
  <si>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</si>
  <si>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</si>
  <si>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</si>
  <si>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</si>
  <si>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</si>
  <si>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</si>
  <si>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</si>
  <si>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</si>
  <si>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</si>
  <si>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</si>
  <si>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</si>
  <si>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</si>
  <si>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</si>
  <si>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</si>
  <si>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</si>
  <si>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</si>
  <si>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</si>
  <si>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</si>
  <si>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</si>
  <si>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</si>
  <si>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</si>
  <si>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</si>
  <si>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</si>
  <si>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</si>
  <si>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</si>
  <si>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</si>
  <si>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</si>
  <si>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</si>
  <si>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</si>
  <si>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</si>
  <si>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</si>
  <si>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</si>
  <si>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</si>
  <si>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</si>
  <si>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</si>
  <si>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</si>
  <si>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</si>
  <si>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</si>
  <si>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</si>
  <si>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</si>
  <si>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</si>
  <si>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</si>
  <si>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</si>
  <si>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</si>
  <si>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</si>
  <si>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</si>
  <si>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</si>
  <si>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</si>
  <si>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</si>
  <si>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</si>
  <si>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</si>
  <si>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</si>
  <si>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</si>
  <si>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</si>
  <si>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</si>
  <si>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</si>
  <si>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</si>
  <si>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</si>
  <si>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</si>
  <si>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</si>
  <si>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</si>
  <si>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</si>
  <si>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</si>
  <si>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</si>
  <si>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</si>
  <si>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</si>
  <si>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</si>
  <si>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</si>
  <si>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</si>
  <si>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</si>
  <si>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</si>
  <si>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</si>
  <si>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</si>
  <si>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</si>
  <si>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</si>
  <si>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</si>
  <si>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</si>
  <si>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</si>
  <si>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</si>
  <si>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</si>
  <si>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</si>
  <si>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</si>
  <si>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</si>
  <si>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</si>
  <si>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</si>
  <si>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</si>
  <si>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</si>
  <si>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</si>
  <si>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</si>
  <si>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</si>
  <si>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</si>
  <si>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</si>
  <si>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</si>
  <si>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</si>
  <si>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</si>
  <si>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</si>
  <si>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</si>
  <si>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</si>
  <si>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</si>
  <si>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</si>
  <si>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</si>
  <si>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</si>
  <si>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</si>
  <si>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</si>
  <si>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</si>
  <si>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</si>
  <si>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</si>
  <si>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</si>
  <si>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</si>
  <si>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</si>
  <si>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</si>
  <si>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</si>
  <si>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</si>
  <si>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</si>
  <si>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</si>
  <si>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</si>
  <si>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</si>
  <si>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</si>
  <si>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</si>
  <si>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</si>
  <si>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</si>
  <si>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</si>
  <si>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</si>
  <si>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</si>
  <si>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</si>
  <si>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</si>
  <si>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</si>
  <si>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</si>
  <si>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</si>
  <si>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</si>
  <si>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</si>
  <si>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</si>
  <si>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</si>
  <si>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</si>
  <si>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</si>
  <si>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</si>
  <si>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</si>
  <si>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</si>
  <si>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</si>
  <si>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</si>
  <si>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</si>
  <si>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</si>
  <si>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</si>
  <si>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</si>
  <si>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</si>
  <si>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</si>
  <si>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</si>
  <si>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</si>
  <si>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</si>
  <si>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</si>
  <si>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</si>
  <si>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</si>
  <si>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</si>
  <si>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</si>
  <si>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</si>
  <si>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</si>
  <si>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</si>
  <si>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</si>
  <si>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</si>
  <si>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</si>
  <si>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</si>
  <si>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</si>
  <si>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</si>
  <si>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</si>
  <si>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</si>
  <si>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</si>
  <si>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</si>
  <si>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</si>
  <si>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</si>
  <si>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</si>
  <si>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</si>
  <si>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</si>
  <si>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</si>
  <si>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</si>
  <si>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</si>
  <si>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</si>
  <si>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</si>
  <si>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</si>
  <si>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</si>
  <si>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</si>
  <si>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</si>
  <si>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</si>
  <si>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</si>
  <si>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</si>
  <si>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</si>
  <si>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</si>
  <si>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</si>
  <si>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</si>
  <si>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</si>
  <si>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</si>
  <si>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</si>
  <si>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</si>
  <si>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</si>
  <si>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</si>
  <si>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</si>
  <si>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</si>
  <si>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</si>
  <si>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</si>
  <si>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</si>
  <si>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</si>
  <si>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</si>
  <si>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</si>
  <si>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</si>
  <si>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</si>
  <si>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</si>
  <si>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</si>
  <si>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</si>
  <si>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</si>
  <si>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</si>
  <si>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</si>
  <si>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</si>
  <si>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</si>
  <si>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</si>
  <si>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</si>
  <si>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</si>
  <si>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</si>
  <si>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</si>
  <si>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</si>
  <si>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</si>
  <si>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</si>
  <si>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</si>
  <si>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</si>
  <si>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</si>
  <si>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</si>
  <si>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</si>
  <si>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</si>
  <si>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</si>
  <si>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</si>
  <si>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</si>
  <si>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</si>
  <si>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</si>
  <si>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</si>
  <si>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</si>
  <si>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</si>
  <si>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</si>
  <si>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</si>
  <si>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</si>
  <si>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</si>
  <si>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</si>
  <si>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</si>
  <si>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</si>
  <si>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</si>
  <si>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</si>
  <si>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</si>
  <si>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</si>
  <si>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</si>
  <si>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</si>
  <si>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</si>
  <si>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</si>
  <si>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</si>
  <si>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</si>
  <si>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</si>
  <si>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</si>
  <si>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</si>
  <si>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</si>
  <si>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</si>
  <si>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</si>
  <si>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</si>
  <si>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</si>
  <si>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</si>
  <si>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</si>
  <si>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</si>
  <si>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</si>
  <si>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</si>
  <si>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</si>
  <si>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</si>
  <si>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</si>
  <si>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</si>
  <si>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</si>
  <si>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</si>
  <si>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</si>
  <si>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</si>
  <si>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</si>
  <si>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</si>
  <si>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</si>
  <si>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</si>
  <si>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</si>
  <si>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</si>
  <si>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</si>
  <si>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</si>
  <si>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</si>
  <si>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</si>
  <si>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</si>
  <si>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</si>
  <si>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</si>
  <si>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</si>
  <si>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</si>
  <si>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</si>
  <si>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</si>
  <si>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</si>
  <si>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</si>
  <si>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</si>
  <si>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</si>
  <si>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</si>
  <si>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</si>
  <si>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</si>
  <si>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</si>
  <si>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</si>
  <si>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</si>
  <si>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</si>
  <si>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</si>
  <si>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</si>
  <si>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</si>
  <si>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</si>
  <si>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</si>
  <si>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</si>
  <si>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</si>
  <si>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</si>
  <si>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</si>
  <si>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</si>
  <si>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</si>
  <si>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</si>
  <si>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</si>
  <si>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</si>
  <si>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</si>
  <si>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</si>
  <si>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</si>
  <si>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</si>
  <si>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</si>
  <si>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</si>
  <si>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</si>
  <si>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</si>
  <si>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</si>
  <si>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</si>
  <si>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</si>
  <si>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</si>
  <si>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</si>
  <si>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</si>
  <si>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</si>
  <si>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</si>
  <si>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</si>
  <si>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</si>
  <si>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</si>
  <si>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</si>
  <si>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</si>
  <si>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</si>
  <si>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</si>
  <si>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</si>
  <si>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</si>
  <si>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</si>
  <si>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</si>
  <si>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</si>
  <si>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</si>
  <si>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</si>
  <si>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</si>
  <si>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</si>
  <si>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</si>
  <si>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</si>
  <si>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</si>
  <si>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</si>
  <si>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</si>
  <si>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</si>
  <si>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</si>
  <si>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</si>
  <si>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</si>
  <si>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</si>
  <si>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</si>
  <si>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</si>
  <si>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</si>
  <si>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</si>
  <si>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</si>
  <si>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</si>
  <si>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</si>
  <si>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</si>
  <si>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</si>
  <si>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</si>
  <si>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</si>
  <si>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</si>
  <si>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</si>
  <si>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</si>
  <si>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</si>
  <si>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</si>
  <si>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</si>
  <si>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</si>
  <si>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</si>
  <si>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</si>
  <si>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</si>
  <si>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</si>
  <si>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</si>
  <si>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</si>
  <si>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</si>
  <si>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</si>
  <si>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</si>
  <si>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</si>
  <si>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</si>
  <si>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</si>
  <si>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</si>
  <si>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</si>
  <si>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</si>
  <si>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</si>
  <si>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</si>
  <si>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</si>
  <si>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</si>
  <si>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</si>
  <si>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</si>
  <si>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</si>
  <si>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</si>
  <si>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</si>
  <si>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</si>
  <si>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</si>
  <si>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</si>
  <si>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</si>
  <si>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</si>
  <si>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</si>
  <si>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</si>
  <si>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</si>
  <si>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</si>
  <si>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</si>
  <si>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</si>
  <si>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</si>
  <si>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</si>
  <si>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</si>
  <si>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</si>
  <si>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</si>
  <si>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</si>
  <si>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</si>
  <si>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</si>
  <si>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</si>
  <si>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</si>
  <si>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</si>
  <si>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</si>
  <si>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</si>
  <si>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</si>
  <si>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</si>
  <si>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</si>
  <si>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</si>
  <si>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</si>
  <si>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</si>
  <si>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</si>
  <si>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</si>
  <si>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</si>
  <si>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</si>
  <si>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</si>
  <si>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</si>
  <si>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</si>
  <si>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</si>
  <si>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</si>
  <si>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</si>
  <si>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</si>
  <si>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</si>
  <si>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</si>
  <si>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</si>
  <si>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</si>
  <si>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</si>
  <si>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</si>
  <si>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</si>
  <si>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</si>
  <si>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</si>
  <si>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</si>
  <si>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</si>
  <si>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</si>
  <si>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</si>
  <si>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</si>
  <si>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</si>
  <si>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</si>
  <si>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</si>
  <si>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</si>
  <si>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</si>
  <si>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</si>
  <si>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</si>
  <si>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</si>
  <si>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</si>
  <si>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</si>
  <si>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</si>
  <si>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</si>
  <si>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</si>
  <si>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</si>
  <si>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</si>
  <si>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</si>
  <si>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</si>
  <si>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</si>
  <si>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</si>
  <si>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</si>
  <si>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</si>
  <si>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</si>
  <si>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</si>
  <si>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</si>
  <si>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</si>
  <si>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</si>
  <si>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</si>
  <si>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</si>
  <si>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</si>
  <si>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</si>
  <si>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</si>
  <si>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</si>
  <si>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</si>
  <si>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</si>
  <si>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</si>
  <si>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</si>
  <si>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</si>
  <si>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</si>
  <si>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</si>
  <si>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</si>
  <si>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</si>
  <si>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</si>
  <si>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</si>
  <si>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</si>
  <si>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</si>
  <si>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</si>
  <si>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</si>
  <si>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</si>
  <si>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</si>
  <si>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</si>
  <si>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</si>
  <si>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</si>
  <si>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</si>
  <si>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</si>
  <si>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</si>
  <si>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</si>
  <si>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</si>
  <si>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</si>
  <si>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</si>
  <si>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</si>
  <si>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</si>
  <si>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</si>
  <si>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</si>
  <si>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</si>
  <si>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</si>
  <si>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</si>
  <si>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</si>
  <si>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</si>
  <si>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</si>
  <si>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</si>
  <si>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</si>
  <si>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</si>
  <si>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</si>
  <si>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</si>
  <si>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</si>
  <si>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</si>
  <si>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</si>
  <si>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</si>
  <si>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</si>
  <si>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</si>
  <si>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</si>
  <si>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</si>
  <si>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</si>
  <si>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</si>
  <si>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</si>
  <si>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</si>
  <si>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</si>
  <si>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</si>
  <si>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</si>
  <si>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</si>
  <si>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</si>
  <si>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</si>
  <si>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</si>
  <si>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</si>
  <si>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</si>
  <si>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</si>
  <si>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</si>
  <si>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</si>
  <si>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</si>
  <si>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</si>
  <si>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</si>
  <si>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</si>
  <si>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</si>
  <si>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</si>
  <si>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</si>
  <si>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</si>
  <si>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</si>
  <si>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</si>
  <si>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</si>
  <si>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</si>
  <si>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</si>
  <si>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</si>
  <si>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</si>
  <si>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</si>
  <si>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</si>
  <si>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</si>
  <si>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</si>
  <si>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</si>
  <si>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</si>
  <si>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</si>
  <si>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</si>
  <si>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</si>
  <si>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</si>
  <si>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</si>
  <si>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</si>
  <si>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</si>
  <si>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</si>
  <si>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</si>
  <si>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</si>
  <si>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</si>
  <si>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</si>
  <si>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</si>
  <si>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</si>
  <si>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</si>
  <si>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</si>
  <si>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</si>
  <si>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</si>
  <si>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</si>
  <si>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</si>
  <si>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</si>
  <si>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</si>
  <si>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</si>
  <si>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</si>
  <si>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</si>
  <si>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</si>
  <si>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</si>
  <si>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</si>
  <si>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</si>
  <si>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</si>
  <si>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</si>
  <si>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</si>
  <si>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</si>
  <si>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</si>
  <si>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</si>
  <si>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</si>
  <si>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</si>
  <si>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</si>
  <si>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</si>
  <si>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</si>
  <si>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</si>
  <si>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</si>
  <si>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</si>
  <si>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</si>
  <si>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</si>
  <si>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</si>
  <si>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</si>
  <si>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</si>
  <si>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</si>
  <si>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</si>
  <si>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</si>
  <si>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</si>
  <si>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</si>
  <si>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</si>
  <si>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</si>
  <si>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</si>
  <si>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</si>
  <si>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</si>
  <si>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</si>
  <si>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</si>
  <si>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</si>
  <si>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</si>
  <si>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</si>
  <si>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</si>
  <si>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</si>
  <si>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</si>
  <si>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</si>
  <si>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</si>
  <si>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</si>
  <si>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</si>
  <si>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</si>
  <si>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</si>
  <si>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</si>
  <si>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</si>
  <si>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</si>
  <si>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</si>
  <si>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</si>
  <si>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</si>
  <si>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</si>
  <si>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</si>
  <si>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</si>
  <si>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</si>
  <si>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</si>
  <si>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</si>
  <si>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</si>
  <si>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</si>
  <si>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</si>
  <si>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</si>
  <si>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</si>
  <si>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</si>
  <si>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</si>
  <si>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</si>
  <si>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</si>
  <si>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</si>
  <si>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</si>
  <si>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</si>
  <si>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</si>
  <si>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</si>
  <si>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</si>
  <si>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</si>
  <si>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</si>
  <si>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</si>
  <si>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</si>
  <si>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</si>
  <si>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</si>
  <si>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</si>
  <si>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</si>
  <si>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</si>
  <si>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</si>
  <si>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</si>
  <si>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</si>
  <si>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</si>
  <si>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</si>
  <si>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</si>
  <si>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</si>
  <si>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</si>
  <si>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</si>
  <si>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</si>
  <si>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</si>
  <si>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</si>
  <si>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</si>
  <si>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</si>
  <si>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</si>
  <si>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</si>
  <si>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</si>
  <si>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</si>
  <si>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</si>
  <si>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</si>
  <si>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</si>
  <si>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</si>
  <si>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</si>
  <si>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</si>
  <si>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</si>
  <si>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</si>
  <si>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</si>
  <si>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</si>
  <si>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</si>
  <si>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</si>
  <si>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</si>
  <si>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</si>
  <si>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</si>
  <si>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</si>
  <si>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</si>
  <si>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</si>
  <si>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</si>
  <si>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</si>
  <si>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</si>
  <si>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</si>
  <si>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</si>
  <si>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</si>
  <si>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</si>
  <si>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</si>
  <si>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</si>
  <si>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</si>
  <si>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</si>
  <si>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</si>
  <si>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</si>
  <si>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</si>
  <si>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</si>
  <si>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</si>
  <si>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</si>
  <si>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</si>
  <si>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</si>
  <si>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</si>
  <si>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</si>
  <si>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</si>
  <si>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</si>
  <si>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</si>
  <si>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</si>
  <si>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</si>
  <si>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</si>
  <si>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</si>
  <si>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</si>
  <si>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</si>
  <si>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</si>
  <si>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</si>
  <si>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</si>
  <si>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</si>
  <si>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</si>
  <si>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</si>
  <si>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</si>
  <si>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</si>
  <si>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</si>
  <si>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</si>
  <si>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</si>
  <si>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</si>
  <si>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</si>
  <si>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</si>
  <si>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</si>
  <si>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</si>
  <si>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</si>
  <si>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</si>
  <si>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</si>
  <si>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</si>
  <si>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</si>
  <si>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</si>
  <si>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</si>
  <si>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</si>
  <si>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</si>
  <si>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</si>
  <si>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</si>
  <si>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</si>
  <si>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</si>
  <si>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</si>
  <si>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</si>
  <si>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</si>
  <si>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</si>
  <si>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</si>
  <si>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</si>
  <si>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</si>
  <si>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</si>
  <si>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</si>
  <si>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</si>
  <si>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</si>
  <si>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</si>
  <si>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</si>
  <si>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</si>
  <si>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</si>
  <si>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</si>
  <si>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</si>
  <si>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</si>
  <si>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</si>
  <si>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</si>
  <si>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</si>
  <si>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</si>
  <si>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</si>
  <si>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</si>
  <si>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</si>
  <si>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</si>
  <si>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</si>
  <si>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</si>
  <si>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</si>
  <si>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</si>
  <si>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</si>
  <si>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</si>
  <si>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</si>
  <si>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</si>
  <si>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</si>
  <si>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</si>
  <si>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</si>
  <si>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</si>
  <si>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</si>
  <si>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</si>
  <si>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</si>
  <si>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</si>
  <si>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</si>
  <si>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</si>
  <si>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</si>
  <si>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</si>
  <si>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</si>
  <si>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</si>
  <si>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</si>
  <si>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</si>
  <si>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</si>
  <si>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</si>
  <si>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</si>
  <si>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</si>
  <si>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</si>
  <si>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</si>
  <si>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</si>
  <si>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</si>
  <si>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</si>
  <si>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</si>
  <si>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</si>
  <si>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</si>
  <si>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</si>
  <si>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</si>
  <si>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</si>
  <si>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</si>
  <si>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</si>
  <si>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</si>
  <si>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</si>
  <si>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</si>
  <si>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</si>
  <si>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</si>
  <si>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</si>
  <si>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</si>
  <si>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</si>
  <si>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</si>
  <si>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</si>
  <si>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</si>
  <si>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</si>
  <si>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</si>
  <si>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</si>
  <si>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</si>
  <si>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</si>
  <si>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</si>
  <si>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</si>
  <si>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</si>
  <si>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</si>
  <si>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</si>
  <si>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</si>
  <si>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</si>
  <si>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</si>
  <si>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</si>
  <si>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</si>
  <si>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</si>
  <si>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</si>
  <si>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</si>
  <si>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</si>
  <si>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</si>
  <si>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</si>
  <si>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</si>
  <si>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</si>
  <si>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</si>
  <si>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</si>
  <si>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</si>
  <si>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</si>
  <si>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</si>
  <si>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</si>
  <si>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</si>
  <si>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</si>
  <si>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</si>
  <si>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</si>
  <si>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</si>
  <si>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</si>
  <si>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</si>
  <si>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</si>
  <si>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</si>
  <si>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</si>
  <si>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</si>
  <si>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</si>
  <si>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</si>
  <si>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</si>
  <si>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</si>
  <si>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</si>
  <si>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</si>
  <si>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</si>
  <si>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</si>
  <si>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</si>
  <si>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</si>
  <si>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</si>
  <si>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</si>
  <si>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</si>
  <si>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</si>
  <si>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</si>
  <si>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</si>
  <si>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</si>
  <si>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</si>
  <si>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</si>
  <si>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</si>
  <si>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</si>
  <si>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</si>
  <si>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</si>
  <si>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</si>
  <si>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</si>
  <si>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</si>
  <si>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</si>
  <si>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</si>
  <si>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</si>
  <si>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</si>
  <si>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</si>
  <si>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</si>
  <si>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</si>
  <si>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</si>
  <si>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</si>
  <si>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</si>
  <si>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</si>
  <si>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</si>
  <si>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</si>
  <si>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</si>
  <si>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</si>
  <si>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</si>
  <si>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</si>
  <si>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</si>
  <si>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</si>
  <si>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</si>
  <si>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</si>
  <si>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</si>
  <si>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</si>
  <si>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</si>
  <si>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</si>
  <si>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</si>
  <si>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</si>
  <si>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</si>
  <si>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</si>
  <si>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</si>
  <si>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</si>
  <si>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</si>
  <si>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</si>
  <si>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</si>
  <si>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</si>
  <si>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</si>
  <si>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</si>
  <si>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</si>
  <si>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</si>
  <si>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</si>
  <si>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</si>
  <si>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</si>
  <si>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</si>
  <si>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</si>
  <si>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</si>
  <si>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</si>
  <si>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</si>
  <si>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</si>
  <si>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</si>
  <si>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</si>
  <si>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</si>
  <si>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</si>
  <si>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</si>
  <si>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</si>
  <si>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</si>
  <si>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</si>
  <si>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</si>
  <si>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</si>
  <si>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</si>
  <si>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</si>
  <si>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</si>
  <si>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</si>
  <si>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</si>
  <si>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</si>
  <si>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</si>
  <si>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</si>
  <si>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</si>
  <si>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</si>
  <si>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</si>
  <si>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</si>
  <si>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</si>
  <si>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</si>
  <si>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</si>
  <si>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</si>
  <si>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</si>
  <si>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</si>
  <si>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</si>
  <si>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</si>
  <si>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</si>
  <si>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</si>
  <si>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</si>
  <si>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</si>
  <si>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</si>
  <si>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</si>
  <si>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</si>
  <si>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</si>
  <si>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</si>
  <si>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</si>
  <si>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</si>
  <si>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</si>
  <si>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</si>
  <si>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</si>
  <si>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</si>
  <si>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</si>
  <si>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</si>
  <si>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</si>
  <si>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</si>
  <si>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</si>
  <si>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</si>
  <si>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</si>
  <si>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</si>
  <si>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</si>
  <si>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</si>
  <si>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</si>
  <si>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</si>
  <si>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</si>
  <si>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</si>
  <si>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</si>
  <si>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</si>
  <si>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</si>
  <si>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</si>
  <si>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</si>
  <si>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</si>
  <si>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</si>
  <si>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</si>
  <si>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</si>
  <si>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</si>
  <si>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</si>
  <si>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</si>
  <si>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</si>
  <si>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</si>
  <si>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</si>
  <si>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</si>
  <si>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</si>
  <si>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</si>
  <si>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</si>
  <si>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</si>
  <si>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</si>
  <si>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</si>
  <si>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</si>
  <si>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</si>
  <si>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</si>
  <si>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</si>
  <si>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</si>
  <si>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</si>
  <si>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</si>
  <si>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</si>
  <si>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</si>
  <si>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</si>
  <si>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</si>
  <si>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</si>
  <si>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</si>
  <si>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</si>
  <si>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</si>
  <si>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</si>
  <si>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</si>
  <si>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</si>
  <si>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</si>
  <si>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</si>
  <si>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</si>
  <si>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</si>
  <si>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</si>
  <si>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</si>
  <si>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</si>
  <si>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</si>
  <si>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</si>
  <si>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</si>
  <si>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</si>
  <si>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</si>
  <si>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</si>
  <si>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</si>
  <si>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</si>
  <si>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</si>
  <si>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</si>
  <si>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</si>
  <si>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</si>
  <si>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</si>
  <si>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</si>
  <si>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</si>
  <si>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</si>
  <si>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</si>
  <si>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</si>
  <si>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</si>
  <si>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</si>
  <si>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</si>
  <si>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</si>
  <si>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</si>
  <si>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</si>
  <si>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</si>
  <si>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</si>
  <si>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</si>
  <si>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</si>
  <si>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</si>
  <si>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</si>
  <si>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</si>
  <si>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</si>
  <si>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</si>
  <si>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</si>
  <si>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</si>
  <si>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</si>
  <si>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</si>
  <si>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</si>
  <si>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</si>
  <si>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</si>
  <si>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</si>
  <si>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</si>
  <si>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</si>
  <si>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</si>
  <si>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</si>
  <si>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</si>
  <si>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</si>
  <si>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</si>
  <si>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</si>
  <si>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</si>
  <si>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</si>
  <si>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</si>
  <si>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</si>
  <si>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</si>
  <si>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</si>
  <si>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</si>
  <si>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</si>
  <si>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</si>
  <si>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</si>
  <si>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</si>
  <si>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</si>
  <si>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</si>
  <si>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</si>
  <si>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</si>
  <si>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</si>
  <si>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</si>
  <si>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</si>
  <si>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</si>
  <si>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</si>
  <si>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</si>
  <si>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</si>
  <si>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</si>
  <si>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</si>
  <si>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</si>
  <si>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</si>
  <si>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</si>
  <si>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</si>
  <si>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</si>
  <si>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</si>
  <si>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</si>
  <si>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</si>
  <si>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</si>
  <si>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</si>
  <si>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</si>
  <si>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</si>
  <si>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</si>
  <si>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</si>
  <si>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</si>
  <si>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</si>
  <si>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</si>
  <si>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</si>
  <si>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</si>
  <si>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</si>
  <si>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</si>
  <si>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</si>
  <si>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</si>
  <si>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</si>
  <si>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</si>
  <si>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</si>
  <si>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</si>
  <si>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</si>
  <si>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</si>
  <si>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</si>
  <si>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</si>
  <si>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</si>
  <si>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</si>
  <si>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</si>
  <si>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</si>
  <si>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</si>
  <si>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</si>
  <si>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</si>
  <si>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</si>
  <si>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</si>
  <si>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</si>
  <si>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</si>
  <si>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</si>
  <si>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</si>
  <si>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</si>
  <si>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</si>
  <si>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</si>
  <si>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</si>
  <si>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</si>
  <si>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</si>
  <si>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</si>
  <si>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</si>
  <si>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</si>
  <si>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</si>
  <si>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</si>
  <si>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</si>
  <si>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</si>
  <si>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</si>
  <si>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</si>
  <si>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</si>
  <si>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</si>
  <si>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</si>
  <si>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</si>
  <si>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</si>
  <si>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</si>
  <si>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</si>
  <si>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</si>
  <si>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</si>
  <si>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</si>
  <si>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</si>
  <si>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</si>
  <si>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</si>
  <si>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</si>
  <si>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</si>
  <si>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</si>
  <si>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</si>
  <si>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</si>
  <si>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</si>
  <si>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</si>
  <si>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</si>
  <si>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</si>
  <si>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</si>
  <si>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</si>
  <si>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</si>
  <si>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</si>
  <si>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</si>
  <si>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</si>
  <si>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</si>
  <si>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</si>
  <si>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</si>
  <si>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</si>
  <si>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</si>
  <si>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</si>
  <si>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</si>
  <si>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</si>
  <si>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</si>
  <si>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</si>
  <si>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</si>
  <si>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</si>
  <si>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</si>
  <si>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</si>
  <si>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</si>
  <si>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</si>
  <si>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</si>
  <si>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</si>
  <si>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</si>
  <si>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</si>
  <si>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</si>
  <si>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</si>
  <si>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</si>
  <si>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</si>
  <si>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</si>
  <si>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</si>
  <si>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</si>
  <si>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</si>
  <si>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</si>
  <si>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</si>
  <si>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</si>
  <si>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</si>
  <si>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</si>
  <si>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</si>
  <si>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</si>
  <si>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</si>
  <si>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</si>
  <si>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</si>
  <si>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</si>
  <si>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</si>
  <si>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</si>
  <si>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</si>
  <si>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</si>
  <si>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</si>
  <si>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</si>
  <si>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</si>
  <si>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</si>
  <si>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</si>
  <si>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</si>
  <si>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</si>
  <si>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</si>
  <si>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</si>
  <si>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</si>
  <si>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</si>
  <si>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</si>
  <si>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</si>
  <si>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</si>
  <si>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</si>
  <si>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</si>
  <si>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</si>
  <si>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</si>
  <si>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</si>
  <si>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</si>
  <si>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</si>
  <si>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</si>
  <si>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</si>
  <si>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</si>
  <si>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</si>
  <si>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</si>
  <si>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</si>
  <si>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</si>
  <si>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</si>
  <si>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</si>
  <si>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</si>
  <si>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</si>
  <si>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</si>
  <si>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</si>
  <si>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</si>
  <si>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</si>
  <si>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</si>
  <si>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</si>
  <si>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</si>
  <si>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</si>
  <si>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</si>
  <si>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</si>
  <si>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</si>
  <si>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</si>
  <si>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</si>
  <si>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</si>
  <si>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</si>
  <si>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</si>
  <si>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</si>
  <si>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</si>
  <si>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</si>
  <si>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</si>
  <si>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</si>
  <si>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</si>
  <si>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</si>
  <si>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</si>
  <si>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</si>
  <si>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</si>
  <si>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</si>
  <si>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</si>
  <si>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</si>
  <si>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</si>
  <si>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</si>
  <si>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</si>
  <si>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</si>
  <si>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</si>
  <si>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</si>
  <si>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</si>
  <si>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</si>
  <si>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</si>
  <si>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</si>
  <si>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</si>
  <si>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</si>
  <si>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</si>
  <si>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</si>
  <si>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</si>
  <si>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</si>
  <si>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</si>
  <si>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</si>
  <si>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</si>
  <si>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</si>
  <si>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</si>
  <si>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</si>
  <si>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</si>
  <si>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</si>
  <si>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</si>
  <si>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</si>
  <si>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</si>
  <si>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</si>
  <si>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</si>
  <si>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</si>
  <si>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</si>
  <si>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</si>
  <si>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</si>
  <si>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</si>
  <si>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</si>
  <si>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</si>
  <si>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</si>
  <si>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</si>
  <si>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</si>
  <si>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</si>
  <si>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</si>
  <si>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</si>
  <si>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</si>
  <si>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</si>
  <si>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</si>
  <si>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</si>
  <si>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</si>
  <si>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</si>
  <si>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</si>
  <si>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</si>
  <si>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</si>
  <si>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</si>
  <si>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</si>
  <si>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</si>
  <si>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</si>
  <si>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</si>
  <si>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</si>
  <si>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</si>
  <si>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</si>
  <si>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</si>
  <si>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</si>
  <si>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</si>
  <si>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</si>
  <si>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</si>
  <si>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</si>
  <si>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</si>
  <si>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</si>
  <si>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</si>
  <si>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</si>
  <si>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</si>
  <si>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</si>
  <si>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</si>
  <si>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</si>
  <si>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</si>
  <si>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</si>
  <si>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</si>
  <si>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</si>
  <si>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</si>
  <si>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</si>
  <si>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</si>
  <si>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</si>
  <si>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</si>
  <si>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</si>
  <si>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</si>
  <si>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</si>
  <si>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</si>
  <si>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</si>
  <si>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</si>
  <si>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</si>
  <si>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</si>
  <si>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</si>
  <si>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</si>
  <si>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</si>
  <si>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</si>
  <si>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</si>
  <si>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</si>
  <si>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</si>
  <si>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</si>
  <si>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</si>
  <si>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</si>
  <si>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</si>
  <si>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</si>
  <si>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</si>
  <si>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</si>
  <si>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</si>
  <si>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</si>
  <si>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</si>
  <si>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</si>
  <si>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</si>
  <si>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</si>
  <si>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</si>
  <si>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</si>
  <si>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</si>
  <si>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</si>
  <si>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</si>
  <si>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</si>
  <si>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</si>
  <si>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</si>
  <si>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</si>
  <si>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</si>
  <si>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</si>
  <si>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</si>
  <si>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</si>
  <si>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</si>
  <si>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</si>
  <si>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</si>
  <si>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</si>
  <si>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</si>
  <si>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</si>
  <si>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</si>
  <si>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</si>
  <si>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</si>
  <si>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</si>
  <si>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</si>
  <si>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</si>
  <si>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</si>
  <si>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</si>
  <si>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</si>
  <si>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</si>
  <si>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</si>
  <si>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</si>
  <si>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</si>
  <si>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</si>
  <si>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</si>
  <si>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</si>
  <si>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</si>
  <si>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</si>
  <si>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</si>
  <si>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</si>
  <si>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</si>
  <si>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</si>
  <si>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</si>
  <si>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</si>
  <si>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</si>
  <si>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</si>
  <si>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</si>
  <si>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</si>
  <si>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</si>
  <si>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</si>
  <si>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</si>
  <si>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</si>
  <si>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</si>
  <si>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</si>
  <si>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</si>
  <si>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</si>
  <si>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</si>
  <si>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</si>
  <si>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</si>
  <si>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</si>
  <si>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</si>
  <si>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</si>
  <si>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</si>
  <si>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</si>
  <si>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</si>
  <si>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</si>
  <si>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</si>
  <si>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</si>
  <si>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</si>
  <si>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</si>
  <si>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</si>
  <si>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</si>
  <si>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</si>
  <si>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</si>
  <si>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</si>
  <si>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</si>
  <si>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</si>
  <si>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</si>
  <si>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</si>
  <si>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</si>
  <si>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</si>
  <si>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</si>
  <si>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</si>
  <si>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</si>
  <si>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</si>
  <si>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</si>
  <si>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</si>
  <si>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</si>
  <si>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</si>
  <si>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</si>
  <si>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</si>
  <si>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</si>
  <si>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</si>
  <si>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</si>
  <si>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</si>
  <si>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</si>
  <si>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</si>
  <si>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</si>
  <si>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</si>
  <si>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</si>
  <si>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</si>
  <si>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</si>
  <si>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</si>
  <si>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</si>
  <si>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</si>
  <si>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</si>
  <si>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</si>
  <si>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</si>
  <si>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</si>
  <si>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</si>
  <si>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</si>
  <si>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</si>
  <si>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</si>
  <si>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</si>
  <si>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</si>
  <si>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</si>
  <si>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</si>
  <si>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</si>
  <si>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</si>
  <si>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</si>
  <si>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</si>
  <si>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</si>
  <si>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</si>
  <si>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</si>
  <si>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</si>
  <si>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</si>
  <si>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</si>
  <si>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</si>
  <si>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</si>
  <si>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</si>
  <si>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</si>
  <si>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</si>
  <si>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</si>
  <si>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</si>
  <si>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</si>
  <si>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</si>
  <si>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</si>
  <si>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</si>
  <si>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</si>
  <si>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</si>
  <si>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</si>
  <si>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</si>
  <si>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</si>
  <si>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</si>
  <si>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</si>
  <si>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</si>
  <si>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</si>
  <si>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</si>
  <si>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</si>
  <si>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</si>
  <si>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</si>
  <si>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</si>
  <si>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</si>
  <si>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</si>
  <si>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</si>
  <si>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</si>
  <si>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</si>
  <si>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</si>
  <si>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</si>
  <si>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</si>
  <si>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</si>
  <si>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</si>
  <si>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</si>
  <si>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</si>
  <si>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</si>
  <si>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</si>
  <si>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</si>
  <si>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</si>
  <si>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</si>
  <si>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</si>
  <si>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</si>
  <si>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</si>
  <si>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</si>
  <si>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</si>
  <si>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</si>
  <si>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</si>
  <si>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</si>
  <si>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</si>
  <si>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</si>
  <si>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</si>
  <si>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</si>
  <si>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</si>
  <si>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</si>
  <si>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</si>
  <si>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</si>
  <si>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</si>
  <si>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</si>
  <si>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</si>
  <si>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</si>
  <si>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</si>
  <si>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</si>
  <si>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</si>
  <si>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</si>
  <si>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</si>
  <si>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</si>
  <si>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</si>
  <si>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</si>
  <si>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</si>
  <si>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</si>
  <si>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</si>
  <si>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</si>
  <si>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</si>
  <si>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</si>
  <si>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</si>
  <si>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</si>
  <si>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</si>
  <si>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</si>
  <si>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</si>
  <si>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</si>
  <si>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</si>
  <si>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</si>
  <si>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</si>
  <si>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</si>
  <si>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</si>
  <si>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</si>
  <si>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</si>
  <si>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</si>
  <si>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</si>
  <si>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</si>
  <si>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</si>
  <si>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</si>
  <si>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</si>
  <si>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</si>
  <si>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</si>
  <si>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</si>
  <si>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</si>
  <si>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</si>
  <si>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</si>
  <si>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</si>
  <si>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</si>
  <si>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</si>
  <si>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</si>
  <si>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</si>
  <si>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</si>
  <si>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</si>
  <si>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</si>
  <si>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</si>
  <si>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</si>
  <si>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</si>
  <si>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</si>
  <si>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</si>
  <si>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</si>
  <si>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</si>
  <si>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</si>
  <si>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</si>
  <si>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</si>
  <si>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</si>
  <si>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</si>
  <si>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</si>
  <si>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</si>
  <si>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</si>
  <si>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</si>
  <si>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</si>
  <si>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</si>
  <si>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</si>
  <si>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</si>
  <si>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</si>
  <si>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</si>
  <si>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</si>
  <si>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</si>
  <si>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</si>
  <si>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</si>
  <si>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</si>
  <si>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</si>
  <si>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</si>
  <si>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</si>
  <si>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</si>
  <si>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</si>
  <si>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</si>
  <si>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</si>
  <si>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</si>
  <si>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</si>
  <si>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</si>
  <si>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</si>
  <si>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</si>
  <si>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</si>
  <si>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</si>
  <si>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</si>
  <si>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</si>
  <si>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</si>
  <si>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</si>
  <si>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</si>
  <si>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</si>
  <si>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</si>
  <si>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</si>
  <si>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</si>
  <si>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</si>
  <si>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</si>
  <si>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</si>
  <si>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</si>
  <si>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</si>
  <si>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</si>
  <si>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</si>
  <si>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</si>
  <si>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</si>
  <si>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</si>
  <si>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</si>
  <si>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</si>
  <si>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</si>
  <si>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</si>
  <si>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</si>
  <si>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</si>
  <si>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</si>
  <si>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</si>
  <si>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</si>
  <si>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</si>
  <si>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</si>
  <si>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</si>
  <si>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</si>
  <si>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</si>
  <si>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</si>
  <si>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</si>
  <si>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</si>
  <si>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</si>
  <si>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</si>
  <si>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</si>
  <si>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</si>
  <si>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</si>
  <si>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</si>
  <si>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</si>
  <si>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</si>
  <si>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</si>
  <si>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</si>
  <si>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</si>
  <si>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</si>
  <si>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</si>
  <si>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</si>
  <si>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</si>
  <si>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</si>
  <si>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</si>
  <si>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</si>
  <si>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</si>
  <si>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</si>
  <si>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</si>
  <si>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</si>
  <si>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</si>
  <si>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</si>
  <si>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</si>
  <si>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</si>
  <si>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</si>
  <si>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</si>
  <si>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</si>
  <si>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</si>
  <si>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</si>
  <si>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</si>
  <si>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</si>
  <si>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</si>
  <si>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</si>
  <si>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</si>
  <si>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</si>
  <si>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</si>
  <si>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</si>
  <si>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</si>
  <si>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</si>
  <si>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</si>
  <si>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</si>
  <si>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</si>
  <si>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</si>
  <si>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</si>
  <si>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</si>
  <si>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</si>
  <si>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</si>
  <si>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</si>
  <si>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</si>
  <si>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</si>
  <si>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</si>
  <si>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</si>
  <si>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</si>
  <si>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</si>
  <si>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</si>
  <si>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</si>
  <si>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</si>
  <si>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</si>
  <si>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</si>
  <si>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</si>
  <si>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</si>
  <si>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</si>
  <si>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</si>
  <si>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</si>
  <si>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</si>
  <si>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</si>
  <si>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</si>
  <si>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</si>
  <si>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</si>
  <si>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</si>
  <si>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</si>
  <si>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</si>
  <si>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</si>
  <si>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</si>
  <si>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</si>
  <si>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</si>
  <si>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</si>
  <si>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</si>
  <si>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</si>
  <si>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</si>
  <si>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</si>
  <si>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</si>
  <si>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</si>
  <si>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</si>
  <si>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</si>
  <si>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</si>
  <si>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</si>
  <si>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</si>
  <si>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</si>
  <si>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</si>
  <si>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</si>
  <si>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</si>
  <si>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</si>
  <si>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</si>
  <si>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</si>
  <si>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</si>
  <si>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</si>
  <si>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</si>
  <si>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</si>
  <si>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</si>
  <si>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</si>
  <si>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</si>
  <si>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</si>
  <si>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</si>
  <si>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</si>
  <si>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</si>
  <si>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</si>
  <si>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</si>
  <si>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</si>
  <si>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</si>
  <si>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</si>
  <si>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</si>
  <si>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</si>
  <si>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</si>
  <si>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</si>
  <si>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</si>
  <si>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</si>
  <si>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</si>
  <si>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</si>
  <si>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</si>
  <si>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</si>
  <si>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</si>
  <si>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</si>
  <si>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</si>
  <si>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</si>
  <si>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</si>
  <si>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</si>
  <si>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</si>
  <si>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</si>
  <si>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</si>
  <si>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</si>
  <si>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</si>
  <si>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</si>
  <si>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</si>
  <si>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</si>
  <si>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</si>
  <si>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</si>
  <si>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</si>
  <si>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</si>
  <si>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</si>
  <si>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</si>
  <si>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</si>
  <si>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</si>
  <si>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</si>
  <si>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</si>
  <si>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</si>
  <si>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</si>
  <si>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</si>
  <si>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</si>
  <si>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</si>
  <si>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</si>
  <si>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</si>
  <si>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</si>
  <si>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</si>
  <si>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</si>
  <si>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</si>
  <si>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</si>
  <si>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</si>
  <si>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</si>
  <si>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</si>
  <si>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</si>
  <si>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</si>
  <si>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</si>
  <si>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</si>
  <si>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</si>
  <si>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</si>
  <si>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</si>
  <si>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</si>
  <si>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</si>
  <si>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</si>
  <si>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</si>
  <si>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</si>
  <si>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</si>
  <si>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</si>
  <si>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</si>
  <si>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</si>
  <si>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</si>
  <si>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</si>
  <si>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</si>
  <si>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</si>
  <si>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</si>
  <si>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</si>
  <si>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</si>
  <si>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</si>
  <si>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</si>
  <si>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</si>
  <si>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</si>
  <si>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</si>
  <si>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</si>
  <si>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</si>
  <si>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</si>
  <si>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</si>
  <si>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</si>
  <si>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</si>
  <si>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</si>
  <si>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</si>
  <si>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</si>
  <si>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</si>
  <si>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</si>
  <si>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</si>
  <si>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</si>
  <si>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</si>
  <si>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</si>
  <si>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</si>
  <si>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</si>
  <si>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</si>
  <si>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</si>
  <si>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</si>
  <si>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</si>
  <si>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</si>
  <si>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</si>
  <si>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</si>
  <si>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</si>
  <si>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</si>
  <si>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</si>
  <si>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</si>
  <si>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</si>
  <si>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</si>
  <si>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</si>
  <si>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</si>
  <si>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</si>
  <si>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</si>
  <si>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</si>
  <si>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</si>
  <si>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</si>
  <si>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</si>
  <si>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</si>
  <si>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</si>
  <si>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</si>
  <si>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</si>
  <si>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</si>
  <si>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</si>
  <si>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</si>
  <si>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</si>
  <si>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</si>
  <si>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</si>
  <si>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</si>
  <si>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</si>
  <si>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</si>
  <si>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</si>
  <si>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</si>
  <si>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</si>
  <si>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</si>
  <si>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</si>
  <si>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</si>
  <si>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</si>
  <si>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</si>
  <si>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</si>
  <si>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</si>
  <si>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</si>
  <si>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</si>
  <si>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</si>
  <si>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</si>
  <si>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</si>
  <si>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</si>
  <si>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</si>
  <si>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</si>
  <si>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</si>
  <si>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</si>
  <si>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</si>
  <si>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</si>
  <si>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</si>
  <si>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</si>
  <si>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</si>
  <si>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</si>
  <si>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</si>
  <si>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</si>
  <si>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</si>
  <si>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</si>
  <si>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</si>
  <si>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</si>
  <si>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</si>
  <si>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</si>
  <si>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</si>
  <si>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</si>
  <si>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</si>
  <si>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</si>
  <si>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</si>
  <si>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</si>
  <si>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</si>
  <si>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</si>
  <si>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</si>
  <si>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</si>
  <si>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</si>
  <si>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</si>
  <si>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</si>
  <si>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</si>
  <si>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</si>
  <si>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</si>
  <si>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</si>
  <si>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</si>
  <si>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</si>
  <si>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</si>
  <si>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</si>
  <si>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</si>
  <si>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</si>
  <si>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</si>
  <si>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</si>
  <si>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</si>
  <si>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</si>
  <si>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</si>
  <si>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</si>
  <si>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</si>
  <si>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</si>
  <si>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</si>
  <si>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</si>
  <si>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</si>
  <si>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</si>
  <si>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</si>
  <si>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</si>
  <si>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</si>
  <si>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</si>
  <si>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</si>
  <si>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</si>
  <si>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</si>
  <si>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</si>
  <si>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</si>
  <si>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</si>
  <si>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</si>
  <si>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</si>
  <si>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</si>
  <si>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</si>
  <si>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</si>
  <si>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</si>
  <si>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</si>
  <si>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</si>
  <si>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</si>
  <si>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</si>
  <si>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</si>
  <si>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</si>
  <si>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</si>
  <si>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</si>
  <si>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</si>
  <si>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</si>
  <si>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</si>
  <si>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</si>
  <si>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</si>
  <si>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</si>
  <si>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</si>
  <si>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</si>
  <si>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</si>
  <si>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</si>
  <si>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</si>
  <si>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</si>
  <si>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</si>
  <si>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</si>
  <si>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</si>
  <si>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</si>
  <si>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</si>
  <si>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</si>
  <si>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</si>
  <si>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</si>
  <si>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</si>
  <si>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</si>
  <si>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</si>
  <si>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</si>
  <si>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</si>
  <si>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</si>
  <si>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</si>
  <si>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</si>
  <si>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</si>
  <si>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</si>
  <si>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</si>
  <si>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</si>
  <si>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</si>
  <si>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</si>
  <si>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</si>
  <si>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</si>
  <si>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</si>
  <si>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</si>
  <si>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</si>
  <si>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</si>
  <si>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</si>
  <si>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</si>
  <si>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</si>
  <si>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</si>
  <si>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</si>
  <si>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</si>
  <si>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</si>
  <si>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</si>
  <si>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</si>
  <si>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</si>
  <si>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</si>
  <si>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</si>
  <si>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</si>
  <si>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</si>
  <si>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</si>
  <si>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</si>
  <si>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</si>
  <si>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</si>
  <si>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</si>
  <si>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</si>
  <si>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</si>
  <si>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</si>
  <si>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</si>
  <si>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</si>
  <si>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</si>
  <si>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</si>
  <si>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</si>
  <si>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</si>
  <si>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</si>
  <si>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</si>
  <si>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</si>
  <si>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</si>
  <si>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</si>
  <si>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</si>
  <si>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</si>
  <si>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</si>
  <si>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</si>
  <si>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</si>
  <si>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</si>
  <si>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</si>
  <si>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</si>
  <si>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</si>
  <si>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</si>
  <si>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</si>
  <si>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</si>
  <si>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</si>
  <si>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</si>
  <si>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</si>
  <si>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</si>
  <si>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</si>
  <si>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</si>
  <si>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</si>
  <si>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</si>
  <si>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</si>
  <si>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</si>
  <si>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</si>
  <si>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</si>
  <si>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</si>
  <si>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</si>
  <si>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</si>
  <si>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</si>
  <si>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</si>
  <si>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</si>
  <si>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</si>
  <si>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</si>
  <si>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</si>
  <si>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</si>
  <si>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</si>
  <si>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</si>
  <si>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</si>
  <si>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</si>
  <si>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</si>
  <si>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</si>
  <si>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</si>
  <si>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</si>
  <si>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</si>
  <si>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</si>
  <si>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</si>
  <si>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</si>
  <si>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</si>
  <si>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</si>
  <si>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</si>
  <si>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</si>
  <si>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</si>
  <si>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</si>
  <si>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</si>
  <si>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</si>
  <si>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</si>
  <si>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</si>
  <si>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</si>
  <si>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</si>
  <si>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</si>
  <si>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</si>
  <si>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</si>
  <si>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</si>
  <si>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</si>
  <si>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</si>
  <si>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</si>
  <si>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</si>
  <si>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</si>
  <si>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</si>
  <si>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</si>
  <si>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</si>
  <si>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</si>
  <si>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</si>
  <si>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</si>
  <si>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</si>
  <si>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</si>
  <si>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</si>
  <si>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</si>
  <si>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</si>
  <si>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</si>
  <si>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</si>
  <si>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</si>
  <si>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</si>
  <si>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</si>
  <si>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</si>
  <si>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</si>
  <si>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</si>
  <si>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</si>
  <si>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</si>
  <si>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</si>
  <si>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</si>
  <si>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</si>
  <si>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</si>
  <si>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</si>
  <si>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</si>
  <si>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</si>
  <si>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</si>
  <si>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</si>
  <si>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</si>
  <si>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</si>
  <si>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</si>
  <si>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</si>
  <si>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</si>
  <si>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</si>
  <si>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</si>
  <si>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</si>
  <si>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</si>
  <si>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</si>
  <si>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</si>
  <si>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</si>
  <si>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</si>
  <si>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</si>
  <si>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</si>
  <si>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</si>
  <si>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</si>
  <si>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</si>
  <si>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</si>
  <si>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</si>
  <si>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</si>
  <si>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</si>
  <si>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</si>
  <si>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</si>
  <si>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</si>
  <si>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</si>
  <si>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</si>
  <si>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</si>
  <si>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</si>
  <si>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</si>
  <si>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</si>
  <si>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</si>
  <si>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</si>
  <si>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</si>
  <si>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</si>
  <si>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</si>
  <si>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</si>
  <si>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</si>
  <si>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</si>
  <si>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</si>
  <si>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</si>
  <si>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</si>
  <si>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</si>
  <si>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</si>
  <si>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</si>
  <si>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</si>
  <si>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</si>
  <si>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</si>
  <si>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</si>
  <si>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</si>
  <si>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</si>
  <si>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</si>
  <si>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</si>
  <si>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</si>
  <si>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</si>
  <si>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</si>
  <si>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</si>
  <si>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</si>
  <si>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</si>
  <si>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</si>
  <si>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</si>
  <si>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</si>
  <si>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</si>
  <si>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</si>
  <si>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</si>
  <si>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</si>
  <si>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</si>
  <si>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</si>
  <si>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</si>
  <si>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</si>
  <si>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</si>
  <si>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</si>
  <si>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</si>
  <si>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</si>
  <si>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</si>
  <si>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</si>
  <si>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</si>
  <si>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</si>
  <si>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</si>
  <si>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</si>
  <si>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</si>
  <si>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</si>
  <si>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</si>
  <si>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</si>
  <si>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</si>
  <si>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</si>
  <si>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</si>
  <si>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</si>
  <si>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</si>
  <si>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</si>
  <si>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</si>
  <si>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</si>
  <si>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</si>
  <si>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</si>
  <si>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</si>
  <si>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</si>
  <si>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</si>
  <si>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</si>
  <si>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</si>
  <si>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</si>
  <si>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</si>
  <si>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</si>
  <si>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</si>
  <si>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</si>
  <si>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</si>
  <si>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</si>
  <si>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</si>
  <si>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</si>
  <si>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</si>
  <si>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</si>
  <si>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</si>
  <si>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</si>
  <si>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</si>
  <si>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</si>
  <si>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</si>
  <si>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</si>
  <si>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</si>
  <si>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</si>
  <si>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</si>
  <si>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</si>
  <si>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</si>
  <si>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</si>
  <si>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</si>
  <si>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</si>
  <si>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</si>
  <si>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</si>
  <si>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</si>
  <si>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</si>
  <si>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</si>
  <si>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</si>
  <si>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</si>
  <si>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</si>
  <si>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</si>
  <si>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</si>
  <si>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</si>
  <si>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</si>
  <si>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</si>
  <si>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</si>
  <si>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</si>
  <si>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</si>
  <si>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</si>
  <si>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</si>
  <si>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</si>
  <si>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</si>
  <si>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</si>
  <si>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</si>
  <si>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</si>
  <si>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</si>
  <si>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</si>
  <si>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</si>
  <si>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</si>
  <si>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</si>
  <si>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</si>
  <si>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</si>
  <si>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</si>
  <si>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</si>
  <si>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</si>
  <si>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</si>
  <si>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</si>
  <si>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</si>
  <si>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</si>
  <si>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</si>
  <si>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</si>
  <si>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</si>
  <si>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</si>
  <si>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</si>
  <si>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</si>
  <si>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</si>
  <si>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</si>
  <si>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</si>
  <si>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</si>
  <si>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</si>
  <si>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</si>
  <si>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</si>
  <si>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</si>
  <si>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</si>
  <si>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</si>
  <si>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</si>
  <si>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</si>
  <si>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</si>
  <si>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</si>
  <si>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</si>
  <si>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</si>
  <si>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</si>
  <si>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</si>
  <si>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</si>
  <si>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</si>
  <si>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</si>
  <si>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</si>
  <si>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</si>
  <si>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</si>
  <si>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</si>
  <si>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</si>
  <si>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</si>
  <si>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</si>
  <si>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</si>
  <si>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</si>
  <si>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</si>
  <si>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</si>
  <si>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</si>
  <si>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</si>
  <si>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</si>
  <si>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</si>
  <si>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</si>
  <si>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</si>
  <si>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</si>
  <si>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</si>
  <si>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</si>
  <si>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</si>
  <si>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</si>
  <si>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</si>
  <si>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</si>
  <si>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</si>
  <si>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</si>
  <si>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</si>
  <si>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</si>
  <si>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</si>
  <si>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</si>
  <si>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</si>
  <si>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</si>
  <si>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</si>
  <si>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</si>
  <si>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</si>
  <si>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</si>
  <si>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</si>
  <si>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</si>
  <si>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</si>
  <si>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</si>
  <si>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</si>
  <si>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</si>
  <si>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</si>
  <si>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</si>
  <si>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</si>
  <si>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</si>
  <si>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</si>
  <si>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</si>
  <si>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</si>
  <si>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</si>
  <si>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</si>
  <si>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</si>
  <si>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</si>
  <si>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</si>
  <si>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</si>
  <si>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</si>
  <si>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</si>
  <si>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</si>
  <si>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</si>
  <si>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</si>
  <si>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</si>
  <si>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</si>
  <si>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</si>
  <si>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</si>
  <si>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</si>
  <si>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</si>
  <si>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</si>
  <si>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</si>
  <si>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</si>
  <si>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</si>
  <si>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</si>
  <si>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</si>
  <si>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</si>
  <si>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</si>
  <si>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</si>
  <si>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</si>
  <si>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</si>
  <si>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</si>
  <si>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</si>
  <si>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</si>
  <si>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</si>
  <si>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</si>
  <si>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</si>
  <si>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</si>
  <si>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</si>
  <si>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</si>
  <si>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</si>
  <si>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</si>
  <si>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</si>
  <si>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</si>
  <si>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</si>
  <si>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</si>
  <si>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</si>
  <si>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</si>
  <si>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</si>
  <si>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</si>
  <si>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</si>
  <si>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</si>
  <si>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</si>
  <si>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</si>
  <si>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</si>
  <si>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</si>
  <si>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</si>
  <si>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</si>
  <si>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</si>
  <si>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</si>
  <si>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</si>
  <si>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</si>
  <si>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</si>
  <si>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</si>
  <si>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</si>
  <si>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</si>
  <si>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</si>
  <si>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</si>
  <si>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</si>
  <si>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</si>
  <si>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</si>
  <si>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</si>
  <si>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</si>
  <si>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</si>
  <si>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</si>
  <si>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</si>
  <si>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</si>
  <si>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</si>
  <si>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</si>
  <si>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</si>
  <si>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</si>
  <si>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</si>
  <si>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</si>
  <si>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</si>
  <si>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</si>
  <si>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</si>
  <si>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</si>
  <si>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</si>
  <si>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</si>
  <si>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</si>
  <si>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</si>
  <si>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</si>
  <si>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</si>
  <si>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</si>
  <si>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</si>
  <si>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</si>
  <si>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</si>
  <si>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</si>
  <si>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</si>
  <si>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</si>
  <si>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</si>
  <si>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</si>
  <si>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</si>
  <si>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</si>
  <si>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</si>
  <si>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</si>
  <si>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</si>
  <si>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</si>
  <si>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</si>
  <si>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</si>
  <si>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</si>
  <si>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</si>
  <si>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</si>
  <si>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</si>
  <si>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</si>
  <si>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</si>
  <si>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</si>
  <si>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</si>
  <si>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</si>
  <si>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</si>
  <si>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</si>
  <si>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</si>
  <si>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</si>
  <si>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</si>
  <si>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</si>
  <si>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</si>
  <si>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</si>
  <si>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</si>
  <si>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</si>
  <si>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</si>
  <si>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</si>
  <si>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</si>
  <si>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</si>
  <si>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</si>
  <si>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</si>
  <si>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</si>
  <si>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</si>
  <si>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</si>
  <si>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</si>
  <si>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</si>
  <si>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</si>
  <si>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</si>
  <si>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</si>
  <si>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</si>
  <si>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</si>
  <si>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</si>
  <si>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</si>
  <si>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</si>
  <si>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</si>
  <si>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</si>
  <si>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</si>
  <si>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</si>
  <si>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</si>
  <si>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</si>
  <si>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</si>
  <si>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</si>
  <si>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</si>
  <si>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</si>
  <si>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</si>
  <si>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</si>
  <si>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</si>
  <si>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</si>
  <si>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</si>
  <si>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</si>
  <si>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</si>
  <si>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</si>
  <si>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</si>
  <si>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</si>
  <si>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</si>
  <si>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</si>
  <si>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</si>
  <si>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</si>
  <si>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</si>
  <si>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</si>
  <si>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</si>
  <si>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</si>
  <si>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</si>
  <si>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</si>
  <si>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</si>
  <si>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</si>
  <si>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</si>
  <si>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</si>
  <si>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</si>
  <si>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</si>
  <si>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</si>
  <si>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</si>
  <si>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</si>
  <si>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</si>
  <si>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</si>
  <si>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</si>
  <si>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</si>
  <si>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</si>
  <si>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</si>
  <si>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</si>
  <si>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</si>
  <si>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</si>
  <si>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</si>
  <si>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</si>
  <si>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</si>
  <si>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</si>
  <si>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</si>
  <si>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</si>
  <si>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</si>
  <si>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</si>
  <si>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</si>
  <si>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</si>
  <si>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</si>
  <si>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</si>
  <si>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</si>
  <si>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</si>
  <si>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</si>
  <si>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</si>
  <si>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</si>
  <si>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</si>
  <si>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</si>
  <si>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</si>
  <si>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</si>
  <si>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</si>
  <si>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</si>
  <si>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</si>
  <si>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</si>
  <si>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</si>
  <si>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</si>
  <si>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</si>
  <si>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</si>
  <si>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</si>
  <si>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</si>
  <si>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</si>
  <si>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</si>
  <si>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</si>
  <si>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</si>
  <si>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</si>
  <si>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</si>
  <si>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</si>
  <si>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</si>
  <si>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</si>
  <si>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</si>
  <si>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</si>
  <si>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</si>
  <si>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</si>
  <si>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</si>
  <si>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</si>
  <si>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</si>
  <si>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</si>
  <si>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</si>
  <si>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</si>
  <si>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</si>
  <si>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</si>
  <si>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</si>
  <si>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</si>
  <si>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</si>
  <si>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</si>
  <si>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</si>
  <si>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</si>
  <si>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</si>
  <si>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</si>
  <si>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</si>
  <si>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</si>
  <si>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</si>
  <si>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</si>
  <si>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</si>
  <si>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</si>
  <si>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</si>
  <si>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</si>
  <si>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</si>
  <si>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</si>
  <si>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</si>
  <si>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</si>
  <si>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</si>
  <si>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</si>
  <si>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</si>
  <si>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</si>
  <si>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</si>
  <si>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</si>
  <si>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</si>
  <si>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</si>
  <si>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</si>
  <si>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</si>
  <si>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</si>
  <si>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</si>
  <si>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</si>
  <si>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</si>
  <si>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</si>
  <si>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</si>
  <si>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</si>
  <si>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</si>
  <si>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</si>
  <si>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</si>
  <si>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</si>
  <si>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</si>
  <si>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</si>
  <si>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</si>
  <si>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</si>
  <si>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</si>
  <si>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</si>
  <si>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</si>
  <si>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</si>
  <si>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</si>
  <si>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</si>
  <si>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</si>
  <si>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</si>
  <si>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</si>
  <si>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</si>
  <si>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</si>
  <si>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</si>
  <si>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</si>
  <si>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</si>
  <si>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</si>
  <si>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</si>
  <si>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</si>
  <si>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</si>
  <si>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</si>
  <si>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</si>
  <si>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</si>
  <si>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</si>
  <si>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</si>
  <si>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</si>
  <si>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</si>
  <si>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</si>
  <si>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</si>
  <si>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</si>
  <si>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</si>
  <si>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</si>
  <si>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</si>
  <si>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</si>
  <si>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</si>
  <si>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</si>
  <si>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</si>
  <si>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</si>
  <si>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</si>
  <si>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</si>
  <si>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</si>
  <si>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</si>
  <si>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</si>
  <si>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</si>
  <si>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</si>
  <si>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</si>
  <si>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</si>
  <si>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</si>
  <si>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</si>
  <si>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</si>
  <si>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</si>
  <si>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</si>
  <si>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</si>
  <si>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</si>
  <si>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</si>
  <si>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</si>
  <si>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</si>
  <si>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</si>
  <si>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</si>
  <si>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</si>
  <si>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</si>
  <si>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</si>
  <si>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</si>
  <si>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</si>
  <si>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</si>
  <si>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</si>
  <si>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</si>
  <si>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</si>
  <si>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</si>
  <si>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</si>
  <si>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</si>
  <si>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</si>
  <si>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</si>
  <si>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</si>
  <si>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</si>
  <si>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</si>
  <si>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</si>
  <si>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</si>
  <si>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</si>
  <si>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</si>
  <si>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</si>
  <si>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</si>
  <si>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</si>
  <si>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</si>
  <si>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</si>
  <si>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</si>
  <si>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</si>
  <si>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</si>
  <si>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</si>
  <si>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</si>
  <si>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</si>
  <si>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</si>
  <si>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</si>
  <si>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</si>
  <si>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</si>
  <si>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</si>
  <si>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</si>
  <si>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</si>
  <si>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</si>
  <si>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</si>
  <si>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</si>
  <si>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</si>
  <si>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</si>
  <si>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</si>
  <si>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</si>
  <si>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</si>
  <si>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</si>
  <si>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</si>
  <si>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</si>
  <si>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</si>
  <si>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</si>
  <si>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</si>
  <si>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</si>
  <si>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</si>
  <si>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</si>
  <si>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</si>
  <si>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</si>
  <si>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</si>
  <si>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</si>
  <si>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</si>
  <si>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</si>
  <si>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</si>
  <si>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</si>
  <si>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</si>
  <si>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</si>
  <si>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</si>
  <si>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</si>
  <si>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</si>
  <si>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</si>
  <si>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</si>
  <si>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</si>
  <si>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</si>
  <si>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</si>
  <si>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</si>
  <si>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</si>
  <si>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</si>
  <si>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</si>
  <si>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</si>
  <si>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</si>
  <si>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</si>
  <si>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</si>
  <si>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</si>
  <si>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</si>
  <si>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</si>
  <si>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</si>
  <si>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</si>
  <si>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</si>
  <si>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</si>
  <si>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</si>
  <si>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</si>
  <si>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</si>
  <si>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</si>
  <si>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</si>
  <si>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</si>
  <si>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</si>
  <si>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</si>
  <si>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</si>
  <si>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</si>
  <si>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</si>
  <si>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</si>
  <si>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</si>
  <si>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</si>
  <si>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</si>
  <si>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</si>
  <si>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</si>
  <si>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</si>
  <si>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</si>
  <si>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</si>
  <si>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</si>
  <si>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</si>
  <si>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</si>
  <si>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</si>
  <si>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</si>
  <si>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</si>
  <si>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</si>
  <si>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</si>
  <si>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</si>
  <si>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</si>
  <si>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</si>
  <si>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</si>
  <si>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</si>
  <si>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</si>
  <si>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</si>
  <si>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</si>
  <si>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</si>
  <si>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</si>
  <si>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</si>
  <si>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</si>
  <si>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</si>
  <si>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</si>
  <si>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</si>
  <si>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</si>
  <si>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</si>
  <si>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</si>
  <si>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</si>
  <si>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</si>
  <si>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</si>
  <si>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</si>
  <si>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</si>
  <si>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</si>
  <si>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</si>
  <si>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</si>
  <si>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</si>
  <si>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</si>
  <si>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</si>
  <si>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</si>
  <si>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</si>
  <si>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</si>
  <si>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</si>
  <si>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</si>
  <si>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</si>
  <si>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</si>
  <si>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</si>
  <si>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</si>
  <si>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</si>
  <si>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</si>
  <si>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</si>
  <si>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</si>
  <si>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</si>
  <si>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</si>
  <si>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</si>
  <si>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</si>
  <si>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</si>
  <si>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</si>
  <si>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</si>
  <si>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</si>
  <si>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</si>
  <si>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</si>
  <si>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</si>
  <si>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</si>
  <si>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</si>
  <si>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</si>
  <si>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</si>
  <si>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</si>
  <si>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</si>
  <si>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</si>
  <si>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</si>
  <si>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</si>
  <si>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</si>
  <si>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</si>
  <si>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</si>
  <si>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</si>
  <si>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</si>
  <si>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</si>
  <si>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</si>
  <si>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</si>
  <si>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</si>
  <si>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</si>
  <si>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</si>
  <si>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</si>
  <si>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</si>
  <si>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</si>
  <si>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</si>
  <si>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</si>
  <si>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</si>
  <si>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</si>
  <si>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</si>
  <si>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</si>
  <si>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</si>
  <si>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</si>
  <si>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</si>
  <si>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</si>
  <si>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</si>
  <si>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</si>
  <si>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</si>
  <si>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</si>
  <si>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</si>
  <si>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</si>
  <si>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</si>
  <si>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</si>
  <si>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</si>
  <si>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</si>
  <si>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</si>
  <si>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</si>
  <si>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</si>
  <si>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</si>
  <si>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</si>
  <si>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</si>
  <si>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</si>
  <si>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</si>
  <si>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</si>
  <si>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</si>
  <si>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</si>
  <si>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</si>
  <si>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</si>
  <si>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</si>
  <si>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</si>
  <si>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</si>
  <si>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</si>
  <si>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</si>
  <si>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</si>
  <si>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</si>
  <si>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</si>
  <si>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</si>
  <si>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</si>
  <si>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</si>
  <si>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</si>
  <si>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</si>
  <si>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</si>
  <si>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</si>
  <si>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</si>
  <si>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</si>
  <si>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</si>
  <si>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</si>
  <si>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</si>
  <si>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</si>
  <si>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</si>
  <si>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</si>
  <si>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</si>
  <si>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</si>
  <si>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</si>
  <si>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</si>
  <si>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</si>
  <si>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</si>
  <si>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</si>
  <si>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</si>
  <si>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</si>
  <si>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</si>
  <si>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</si>
  <si>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</si>
  <si>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</si>
  <si>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</si>
  <si>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</si>
  <si>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</si>
  <si>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</si>
  <si>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</si>
  <si>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</si>
  <si>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</si>
  <si>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</si>
  <si>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</si>
  <si>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</si>
  <si>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</si>
  <si>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</si>
  <si>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</si>
  <si>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</si>
  <si>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</si>
  <si>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</si>
  <si>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</si>
  <si>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</si>
  <si>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</si>
  <si>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</si>
  <si>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</si>
  <si>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</si>
  <si>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</si>
  <si>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</si>
  <si>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</si>
  <si>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</si>
  <si>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</si>
  <si>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</si>
  <si>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</si>
  <si>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</si>
  <si>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</si>
  <si>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</si>
  <si>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</si>
  <si>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</si>
  <si>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</si>
  <si>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</si>
  <si>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</si>
  <si>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</si>
  <si>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</si>
  <si>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</si>
  <si>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</si>
  <si>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</si>
  <si>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</si>
  <si>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</si>
  <si>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</si>
  <si>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</si>
  <si>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</si>
  <si>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</si>
  <si>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</si>
  <si>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</si>
  <si>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</si>
  <si>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</si>
  <si>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</si>
  <si>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</si>
  <si>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</si>
  <si>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</si>
  <si>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</si>
  <si>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</si>
  <si>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</si>
  <si>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</si>
  <si>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</si>
  <si>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</si>
  <si>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</si>
  <si>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</si>
  <si>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</si>
  <si>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</si>
  <si>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</si>
  <si>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</si>
  <si>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</si>
  <si>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</si>
  <si>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</si>
  <si>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</si>
  <si>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</si>
  <si>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</si>
  <si>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</si>
  <si>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</si>
  <si>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</si>
  <si>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</si>
  <si>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</si>
  <si>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</si>
  <si>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</si>
  <si>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</si>
  <si>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</si>
  <si>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</si>
  <si>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</si>
  <si>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</si>
  <si>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</si>
  <si>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</si>
  <si>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</si>
  <si>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</si>
  <si>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</si>
  <si>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</si>
  <si>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</si>
  <si>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</si>
  <si>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</si>
  <si>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</si>
  <si>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</si>
  <si>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</si>
  <si>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</si>
  <si>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</si>
  <si>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</si>
  <si>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</si>
  <si>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</si>
  <si>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</si>
  <si>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</si>
  <si>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</si>
  <si>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</si>
  <si>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</si>
  <si>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</si>
  <si>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</si>
  <si>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</si>
  <si>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</si>
  <si>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</si>
  <si>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</si>
  <si>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</si>
  <si>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</si>
  <si>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</si>
  <si>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</si>
  <si>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</si>
  <si>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</si>
  <si>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</si>
  <si>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</si>
  <si>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</si>
  <si>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</si>
  <si>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</si>
  <si>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</si>
  <si>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</si>
  <si>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</si>
  <si>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</si>
  <si>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</si>
  <si>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</si>
  <si>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</si>
  <si>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</si>
  <si>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</si>
  <si>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</si>
  <si>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</si>
  <si>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</si>
  <si>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</si>
  <si>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</si>
  <si>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</si>
  <si>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</si>
  <si>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</si>
  <si>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</si>
  <si>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</si>
  <si>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</si>
  <si>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</si>
  <si>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</si>
  <si>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</si>
  <si>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</si>
  <si>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</si>
  <si>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</si>
  <si>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</si>
  <si>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</si>
  <si>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</si>
  <si>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</si>
  <si>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</si>
  <si>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</si>
  <si>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</si>
  <si>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</si>
  <si>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</si>
  <si>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</si>
  <si>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</si>
  <si>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</si>
  <si>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</si>
  <si>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</si>
  <si>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</si>
  <si>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</si>
  <si>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</si>
  <si>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</si>
  <si>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</si>
  <si>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</si>
  <si>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</si>
  <si>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</si>
  <si>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</si>
  <si>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</si>
  <si>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</si>
  <si>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</si>
  <si>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</si>
  <si>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</si>
  <si>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</si>
  <si>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</si>
  <si>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</si>
  <si>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</si>
  <si>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</si>
  <si>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</si>
  <si>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</si>
  <si>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</si>
  <si>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</si>
  <si>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</si>
  <si>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</si>
  <si>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</si>
  <si>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</si>
  <si>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</si>
  <si>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</si>
  <si>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</si>
  <si>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</si>
  <si>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</si>
  <si>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</si>
  <si>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</si>
  <si>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</si>
  <si>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</si>
  <si>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</si>
  <si>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</si>
  <si>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</si>
  <si>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</si>
  <si>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</si>
  <si>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</si>
  <si>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</si>
  <si>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</si>
  <si>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</si>
  <si>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</si>
  <si>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</si>
  <si>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</si>
  <si>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</si>
  <si>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</si>
  <si>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</si>
  <si>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</si>
  <si>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</si>
  <si>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</si>
  <si>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</si>
  <si>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</si>
  <si>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</si>
  <si>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</si>
  <si>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</si>
  <si>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</si>
  <si>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</si>
  <si>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</si>
  <si>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</si>
  <si>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</si>
  <si>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</si>
  <si>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</si>
  <si>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</si>
  <si>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</si>
  <si>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</si>
  <si>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</si>
  <si>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</si>
  <si>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</si>
  <si>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</si>
  <si>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</si>
  <si>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</si>
  <si>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</si>
  <si>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</si>
  <si>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</si>
  <si>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</si>
  <si>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</si>
  <si>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</si>
  <si>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</si>
  <si>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</si>
  <si>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</si>
  <si>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</si>
  <si>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</si>
  <si>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</si>
  <si>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</si>
  <si>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</si>
  <si>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</si>
  <si>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</si>
  <si>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</si>
  <si>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</si>
  <si>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</si>
  <si>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</si>
  <si>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</si>
  <si>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</si>
  <si>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</si>
  <si>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</si>
  <si>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</si>
  <si>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</si>
  <si>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</si>
  <si>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</si>
  <si>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</si>
  <si>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</si>
  <si>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</si>
  <si>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</si>
  <si>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</si>
  <si>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</si>
  <si>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</si>
  <si>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</si>
  <si>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</si>
  <si>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</si>
  <si>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</si>
  <si>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</si>
  <si>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</si>
  <si>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</si>
  <si>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</si>
  <si>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</si>
  <si>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</si>
  <si>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</si>
  <si>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</si>
  <si>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</si>
  <si>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</si>
  <si>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</si>
  <si>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</si>
  <si>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</si>
  <si>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</si>
  <si>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</si>
  <si>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</si>
  <si>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</si>
  <si>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</si>
  <si>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</si>
  <si>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</si>
  <si>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</si>
  <si>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</si>
  <si>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</si>
  <si>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</si>
  <si>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</si>
  <si>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</si>
  <si>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</si>
  <si>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</si>
  <si>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</si>
  <si>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</si>
  <si>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</si>
  <si>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</si>
  <si>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</si>
  <si>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</si>
  <si>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</si>
  <si>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</si>
  <si>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</si>
  <si>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</si>
  <si>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</si>
  <si>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</si>
  <si>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</si>
  <si>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</si>
  <si>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</si>
  <si>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</si>
  <si>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</si>
  <si>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</si>
  <si>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</si>
  <si>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</si>
  <si>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</si>
  <si>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</si>
  <si>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</si>
  <si>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</si>
  <si>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</si>
  <si>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</si>
  <si>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</si>
  <si>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</si>
  <si>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</si>
  <si>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</si>
  <si>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</si>
  <si>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</si>
  <si>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</si>
  <si>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</si>
  <si>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</si>
  <si>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</si>
  <si>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</si>
  <si>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</si>
  <si>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</si>
  <si>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</si>
  <si>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</si>
  <si>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</si>
  <si>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</si>
  <si>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</si>
  <si>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</si>
  <si>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</si>
  <si>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</si>
  <si>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</si>
  <si>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</si>
  <si>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</si>
  <si>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</si>
  <si>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</si>
  <si>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</si>
  <si>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</si>
  <si>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</si>
  <si>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</si>
  <si>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</si>
  <si>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</si>
  <si>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</si>
  <si>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</si>
  <si>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</si>
  <si>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</si>
  <si>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</si>
  <si>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</si>
  <si>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</si>
  <si>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</si>
  <si>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</si>
  <si>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</si>
  <si>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</si>
  <si>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</si>
  <si>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</si>
  <si>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</si>
  <si>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</si>
  <si>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</si>
  <si>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</si>
  <si>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</si>
  <si>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</si>
  <si>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</si>
  <si>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</si>
  <si>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</si>
  <si>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</si>
  <si>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</si>
  <si>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</si>
  <si>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</si>
  <si>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</si>
  <si>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</si>
  <si>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</si>
  <si>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</si>
  <si>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</si>
  <si>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</si>
  <si>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</si>
  <si>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</si>
  <si>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</si>
  <si>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</si>
  <si>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</si>
  <si>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</si>
  <si>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</si>
  <si>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</si>
  <si>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</si>
  <si>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</si>
  <si>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</si>
  <si>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</si>
  <si>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</si>
  <si>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</si>
  <si>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</si>
  <si>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</si>
  <si>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</si>
  <si>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</si>
  <si>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</si>
  <si>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</si>
  <si>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</si>
  <si>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</si>
  <si>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</si>
  <si>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</si>
  <si>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</si>
  <si>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</si>
  <si>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</si>
  <si>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</si>
  <si>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</si>
  <si>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</si>
  <si>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</si>
  <si>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</si>
  <si>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</si>
  <si>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</si>
  <si>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</si>
  <si>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</si>
  <si>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</si>
  <si>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</si>
  <si>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</si>
  <si>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</si>
  <si>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</si>
  <si>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</si>
  <si>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</si>
  <si>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</si>
  <si>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</si>
  <si>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</si>
  <si>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</si>
  <si>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</si>
  <si>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</si>
  <si>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</si>
  <si>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</si>
  <si>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</si>
  <si>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</si>
  <si>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</si>
  <si>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</si>
  <si>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</si>
  <si>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</si>
  <si>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</si>
  <si>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</si>
  <si>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</si>
  <si>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</si>
  <si>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</si>
  <si>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</si>
  <si>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</si>
  <si>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</si>
  <si>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</si>
  <si>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</si>
  <si>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</si>
  <si>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</si>
  <si>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</si>
  <si>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</si>
  <si>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</si>
  <si>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</si>
  <si>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</si>
  <si>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</si>
  <si>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</si>
  <si>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</si>
  <si>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</si>
  <si>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</si>
  <si>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</si>
  <si>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</si>
  <si>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</si>
  <si>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</si>
  <si>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</si>
  <si>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</si>
  <si>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</si>
  <si>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</si>
  <si>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</si>
  <si>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</si>
  <si>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</si>
  <si>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</si>
  <si>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</si>
  <si>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</si>
  <si>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</si>
  <si>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</si>
  <si>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</si>
  <si>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</si>
  <si>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</si>
  <si>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</si>
  <si>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</si>
  <si>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</si>
  <si>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</si>
  <si>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</si>
  <si>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</si>
  <si>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</si>
  <si>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</si>
  <si>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</si>
  <si>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</si>
  <si>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</si>
  <si>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</si>
  <si>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</si>
  <si>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</si>
  <si>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</si>
  <si>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</si>
  <si>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</si>
  <si>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</si>
  <si>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</si>
  <si>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</si>
  <si>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</si>
  <si>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</si>
  <si>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</si>
  <si>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</si>
  <si>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</si>
  <si>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</si>
  <si>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</si>
  <si>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</si>
  <si>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</si>
  <si>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</si>
  <si>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</si>
  <si>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</si>
  <si>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</si>
  <si>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</si>
  <si>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</si>
  <si>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</si>
  <si>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</si>
  <si>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</si>
  <si>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</si>
  <si>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</si>
  <si>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</si>
  <si>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</si>
  <si>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</si>
  <si>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</si>
  <si>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</si>
  <si>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</si>
  <si>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</si>
  <si>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</si>
  <si>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</si>
  <si>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</si>
  <si>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</si>
  <si>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</si>
  <si>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</si>
  <si>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</si>
  <si>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</si>
  <si>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</si>
  <si>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</si>
  <si>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</si>
  <si>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</si>
  <si>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</si>
  <si>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</si>
  <si>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</si>
  <si>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</si>
  <si>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</si>
  <si>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</si>
  <si>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</si>
  <si>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</si>
  <si>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</si>
  <si>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</si>
  <si>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</si>
  <si>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</si>
  <si>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</si>
  <si>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</si>
  <si>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</si>
  <si>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</si>
  <si>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</si>
  <si>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</si>
  <si>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</si>
  <si>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</si>
  <si>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</si>
  <si>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</si>
  <si>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</si>
  <si>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</si>
  <si>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</si>
  <si>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</si>
  <si>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</si>
  <si>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</si>
  <si>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</si>
  <si>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</si>
  <si>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</si>
  <si>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</si>
  <si>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</si>
  <si>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</si>
  <si>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</si>
  <si>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</si>
  <si>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</si>
  <si>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</si>
  <si>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</si>
  <si>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</si>
  <si>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</si>
  <si>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</si>
  <si>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</si>
  <si>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</si>
  <si>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</si>
  <si>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</si>
  <si>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</si>
  <si>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</si>
  <si>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</si>
  <si>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</si>
  <si>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</si>
  <si>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</si>
  <si>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</si>
  <si>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</si>
  <si>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</si>
  <si>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</si>
  <si>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</si>
  <si>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</si>
  <si>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</si>
  <si>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</si>
  <si>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</si>
  <si>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</si>
  <si>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</si>
  <si>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</si>
  <si>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</si>
  <si>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</si>
  <si>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</si>
  <si>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</si>
  <si>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</si>
  <si>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</si>
  <si>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</si>
  <si>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</si>
  <si>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</si>
  <si>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</si>
  <si>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</si>
  <si>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</si>
  <si>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</si>
  <si>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</si>
  <si>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</si>
  <si>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</si>
  <si>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</si>
  <si>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</si>
  <si>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</si>
  <si>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</si>
  <si>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</si>
  <si>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</si>
  <si>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</si>
  <si>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</si>
  <si>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</si>
  <si>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</si>
  <si>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</si>
  <si>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</si>
  <si>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</si>
  <si>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</si>
  <si>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</si>
  <si>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</si>
  <si>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</si>
  <si>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</si>
  <si>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</si>
  <si>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</si>
  <si>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</si>
  <si>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</si>
  <si>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</si>
  <si>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</si>
  <si>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</si>
  <si>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</si>
  <si>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</si>
  <si>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</si>
  <si>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</si>
  <si>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</si>
  <si>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</si>
  <si>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</si>
  <si>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</si>
  <si>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</si>
  <si>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</si>
  <si>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</si>
  <si>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</si>
  <si>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</si>
  <si>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</si>
  <si>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</si>
  <si>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</si>
  <si>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</si>
  <si>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</si>
  <si>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</si>
  <si>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</si>
  <si>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</si>
  <si>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</si>
  <si>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</si>
  <si>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</si>
  <si>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</si>
  <si>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</si>
  <si>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</si>
  <si>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</si>
  <si>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</si>
  <si>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</si>
  <si>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</si>
  <si>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</si>
  <si>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</si>
  <si>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</si>
  <si>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</si>
  <si>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</si>
  <si>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</si>
  <si>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</si>
  <si>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</si>
  <si>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</si>
  <si>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</si>
  <si>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</si>
  <si>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</si>
  <si>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</si>
  <si>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</si>
  <si>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</si>
  <si>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</si>
  <si>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</si>
  <si>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</si>
  <si>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</si>
  <si>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</si>
  <si>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</si>
  <si>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</si>
  <si>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</si>
  <si>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</si>
  <si>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</si>
  <si>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</si>
  <si>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</si>
  <si>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</si>
  <si>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</si>
  <si>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</si>
  <si>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</si>
  <si>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</si>
  <si>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</si>
  <si>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</si>
  <si>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</si>
  <si>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</si>
  <si>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</si>
  <si>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</si>
  <si>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</si>
  <si>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</si>
  <si>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</si>
  <si>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</si>
  <si>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</si>
  <si>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</si>
  <si>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</si>
  <si>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</si>
  <si>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</si>
  <si>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</si>
  <si>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</si>
  <si>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</si>
  <si>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</si>
  <si>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</si>
  <si>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</si>
  <si>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</si>
  <si>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</si>
  <si>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</si>
  <si>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</si>
  <si>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</si>
  <si>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</si>
  <si>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</si>
  <si>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</si>
  <si>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</si>
  <si>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</si>
  <si>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</si>
  <si>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</si>
  <si>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</si>
  <si>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</si>
  <si>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</si>
  <si>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</si>
  <si>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</si>
  <si>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</si>
  <si>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</si>
  <si>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</si>
  <si>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</si>
  <si>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</si>
  <si>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</si>
  <si>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</si>
  <si>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</si>
  <si>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</si>
  <si>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</si>
  <si>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</si>
  <si>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</si>
  <si>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</si>
  <si>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</si>
  <si>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</si>
  <si>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</si>
  <si>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</si>
  <si>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</si>
  <si>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</si>
  <si>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</si>
  <si>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</si>
  <si>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</si>
  <si>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</si>
  <si>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</si>
  <si>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</si>
  <si>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</si>
  <si>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</si>
  <si>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</si>
  <si>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</si>
  <si>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</si>
  <si>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</si>
  <si>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</si>
  <si>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</si>
  <si>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</si>
  <si>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</si>
  <si>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</si>
  <si>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</si>
  <si>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</si>
  <si>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</si>
  <si>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</si>
  <si>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</si>
  <si>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</si>
  <si>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</si>
  <si>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</si>
  <si>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</si>
  <si>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</si>
  <si>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</si>
  <si>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</si>
  <si>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</si>
  <si>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</si>
  <si>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</si>
  <si>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</si>
  <si>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</si>
  <si>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</si>
  <si>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</si>
  <si>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</si>
  <si>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</si>
  <si>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</si>
  <si>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</si>
  <si>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</si>
  <si>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</si>
  <si>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</si>
  <si>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</si>
  <si>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</si>
  <si>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</si>
  <si>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</si>
  <si>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</si>
  <si>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</si>
  <si>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</si>
  <si>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</si>
  <si>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</si>
  <si>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</si>
  <si>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</si>
  <si>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</si>
  <si>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</si>
  <si>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</si>
  <si>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</si>
  <si>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</si>
  <si>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</si>
  <si>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</si>
  <si>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</si>
  <si>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</si>
  <si>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</si>
  <si>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</si>
  <si>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</si>
  <si>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</si>
  <si>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</si>
  <si>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</si>
  <si>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</si>
  <si>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</si>
  <si>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</si>
  <si>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</si>
  <si>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</si>
  <si>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</si>
  <si>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</si>
  <si>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</si>
  <si>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</si>
  <si>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</si>
  <si>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</si>
  <si>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</si>
  <si>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</si>
  <si>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</si>
  <si>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</si>
  <si>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</si>
  <si>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</si>
  <si>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</si>
  <si>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</si>
  <si>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</si>
  <si>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</si>
  <si>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</si>
  <si>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</si>
  <si>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</si>
  <si>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</si>
  <si>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</si>
  <si>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</si>
  <si>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</si>
  <si>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</si>
  <si>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</si>
  <si>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</si>
  <si>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</si>
  <si>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</si>
  <si>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</si>
  <si>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</si>
  <si>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</si>
  <si>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</si>
  <si>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</si>
  <si>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</si>
  <si>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</si>
  <si>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</si>
  <si>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</si>
  <si>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</si>
  <si>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</si>
  <si>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</si>
  <si>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</si>
  <si>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</si>
  <si>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</si>
  <si>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</si>
  <si>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</si>
  <si>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</si>
  <si>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</si>
  <si>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</si>
  <si>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</si>
  <si>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</si>
  <si>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</si>
  <si>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</si>
  <si>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</si>
  <si>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</si>
  <si>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</si>
  <si>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</si>
  <si>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</si>
  <si>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</si>
  <si>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</si>
  <si>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</si>
  <si>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</si>
  <si>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</si>
  <si>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</si>
  <si>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</si>
  <si>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</si>
  <si>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</si>
  <si>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</si>
  <si>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</si>
  <si>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</si>
  <si>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</si>
  <si>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</si>
  <si>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</si>
  <si>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</si>
  <si>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</si>
  <si>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</si>
  <si>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</si>
  <si>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</si>
  <si>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</si>
  <si>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</si>
  <si>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</si>
  <si>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</si>
  <si>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</si>
  <si>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</si>
  <si>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</si>
  <si>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</si>
  <si>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</si>
  <si>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</si>
  <si>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</si>
  <si>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</si>
  <si>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</si>
  <si>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</si>
  <si>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</si>
  <si>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</si>
  <si>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</si>
  <si>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</si>
  <si>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</si>
  <si>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</si>
  <si>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</si>
  <si>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</si>
  <si>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</si>
  <si>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</si>
  <si>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</si>
  <si>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</si>
  <si>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</si>
  <si>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</si>
  <si>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</si>
  <si>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</si>
  <si>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</si>
  <si>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</si>
  <si>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</si>
  <si>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</si>
  <si>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</si>
  <si>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</si>
  <si>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</si>
  <si>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</si>
  <si>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</si>
  <si>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</si>
  <si>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</si>
  <si>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</si>
  <si>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</si>
  <si>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</si>
  <si>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</si>
  <si>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</si>
  <si>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</si>
  <si>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</si>
  <si>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</si>
  <si>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</si>
  <si>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</si>
  <si>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</si>
  <si>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</si>
  <si>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</si>
  <si>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</si>
  <si>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</si>
  <si>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</si>
  <si>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</si>
  <si>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</si>
  <si>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</si>
  <si>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</si>
  <si>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</si>
  <si>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</si>
  <si>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</si>
  <si>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</si>
  <si>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</si>
  <si>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</si>
  <si>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</si>
  <si>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</si>
  <si>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</si>
  <si>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</si>
  <si>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</si>
  <si>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</si>
  <si>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</si>
  <si>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</si>
  <si>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</si>
  <si>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</si>
  <si>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</si>
  <si>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</si>
  <si>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</si>
  <si>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</si>
  <si>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</si>
  <si>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</si>
  <si>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</si>
  <si>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</si>
  <si>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</si>
  <si>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</si>
  <si>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</si>
  <si>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</si>
  <si>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90 min </t>
  </si>
  <si>
    <t>NO PCM</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</si>
  <si>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</si>
  <si>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</si>
  <si>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</si>
  <si>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</si>
  <si>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</si>
  <si>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</si>
  <si>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</si>
  <si>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</si>
  <si>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</si>
  <si>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</si>
  <si>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</si>
  <si>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</si>
  <si>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</si>
  <si>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</si>
  <si>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</si>
  <si>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</si>
  <si>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</si>
  <si>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</si>
  <si>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</si>
  <si>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</si>
  <si>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</si>
  <si>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</si>
  <si>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</si>
  <si>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</si>
  <si>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</si>
  <si>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</si>
  <si>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</si>
  <si>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</si>
  <si>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</si>
  <si>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</si>
  <si>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</si>
  <si>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</si>
  <si>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</si>
  <si>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</si>
  <si>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</si>
  <si>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</si>
  <si>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</si>
  <si>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</si>
  <si>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</si>
  <si>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</si>
  <si>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</si>
  <si>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</si>
  <si>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</si>
  <si>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</si>
  <si>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</si>
  <si>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</si>
  <si>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</si>
  <si>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</si>
  <si>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</si>
  <si>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</si>
  <si>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</si>
  <si>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</si>
  <si>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</si>
  <si>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</si>
  <si>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</si>
  <si>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</si>
  <si>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</si>
  <si>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</si>
  <si>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</si>
  <si>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</si>
  <si>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</si>
  <si>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</si>
  <si>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</si>
  <si>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</si>
  <si>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</si>
  <si>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</si>
  <si>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</si>
  <si>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</si>
  <si>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</si>
  <si>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</si>
  <si>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</si>
  <si>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</si>
  <si>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</si>
  <si>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</si>
  <si>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</si>
  <si>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</si>
  <si>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</si>
  <si>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</si>
  <si>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</si>
  <si>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</si>
  <si>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</si>
  <si>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</si>
  <si>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</si>
  <si>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</si>
  <si>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</si>
  <si>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</si>
  <si>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and we'll send EM team at morning  &amp; ETA 210 min</t>
  </si>
  <si>
    <t>PCM-20251125-00000236</t>
  </si>
  <si>
    <t xml:space="preserve"> site has access issue at night inside desert area &amp; ETA 120 min</t>
  </si>
  <si>
    <t>no PCM</t>
  </si>
  <si>
    <t>ETA 160 MIN</t>
  </si>
  <si>
    <t>PCM-20251125-00000336</t>
  </si>
  <si>
    <t>ETA 40 min</t>
  </si>
  <si>
    <t xml:space="preserve"> PCM-20250215-00000830 </t>
  </si>
  <si>
    <t>LTE site still down and  site located in aramco area access issue need special permission</t>
  </si>
  <si>
    <t>PCM-20251124-00001626</t>
  </si>
  <si>
    <t>was night access issue / USF area team EM team on the way  150 mins</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</si>
  <si>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</si>
  <si>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</si>
  <si>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</si>
  <si>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</si>
  <si>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</si>
  <si>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</si>
  <si>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</si>
  <si>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</si>
  <si>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</si>
  <si>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PCM-20251125-00000320</t>
  </si>
  <si>
    <t>ETA 80 mins</t>
  </si>
  <si>
    <t>PCM-20251125-00000351</t>
  </si>
  <si>
    <t>ETA 120 mins</t>
  </si>
  <si>
    <t>PCM-20251125-00000381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</si>
</sst>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4" dataDxfId="63" headerRowBorderDxfId="61" tableBorderDxfId="62">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323.30264803240425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0.49408321759256069</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c r="D4" s="127" t="s">
        <v>10025</v>
      </c>
      <c r="E4" s="130"/>
      <c r="F4" s="131" t="s">
        <v>24</v>
      </c>
      <c r="G4" s="132" t="str">
        <f ca="1">IFERROR(NOW()-F4,"-")</f>
        <v>-</v>
      </c>
      <c r="H4" s="131">
        <v>45986.185196759259</v>
      </c>
      <c r="I4" s="129" t="str">
        <f>IFERROR(VLOOKUP(D4,DB!A:F,6,0),"")</f>
        <v>SCECO</v>
      </c>
      <c r="J4" s="129" t="str">
        <f>IFERROR(VLOOKUP(D4,DB!A:G,7,0),"")</f>
        <v>Dead</v>
      </c>
      <c r="K4" s="133" t="s">
        <v>39026</v>
      </c>
      <c r="L4" s="134" t="str">
        <f>IFERROR(VLOOKUP(D4,DB!A:I,9,0),"")</f>
        <v>Latis</v>
      </c>
    </row>
    <row r="5" spans="1:15" ht="15" customHeight="1">
      <c r="A5" s="128"/>
      <c r="B5" s="129" t="str">
        <f>IFERROR(VLOOKUP(D5,DB!A:K,11,0),"")</f>
        <v/>
      </c>
      <c r="C5" s="129"/>
      <c r="D5" s="127"/>
      <c r="E5" s="130"/>
      <c r="F5" s="131"/>
      <c r="G5" s="132">
        <f ca="1">IFERROR(NOW()-F5,"-")</f>
        <v>45986.25107395833</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45986.25107395833</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45986.25107395833</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45986.25107395833</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45986.25107395833</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45986.25107395833</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45986.25107395833</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45986.25107395833</v>
      </c>
      <c r="H12" s="131"/>
      <c r="I12" s="129" t="str">
        <f>IFERROR(VLOOKUP(D12,DB!A:F,6,0),"")</f>
        <v/>
      </c>
      <c r="J12" s="129" t="str">
        <f>IFERROR(VLOOKUP(D12,DB!A:G,7,0),"")</f>
        <v/>
      </c>
      <c r="K12" s="133"/>
      <c r="L12" s="134" t="str">
        <f>IFERROR(VLOOKUP(D12,DB!A:I,9,0),"")</f>
        <v/>
      </c>
    </row>
    <row r="13" spans="1:15" s="64" customFormat="1" ht="15" customHeight="1">
      <c r="A13" s="154"/>
      <c r="B13" s="153" t="str">
        <f>IFERROR(VLOOKUP(D13,DB!A:K,11,0),"")</f>
        <v/>
      </c>
      <c r="C13" s="153"/>
      <c r="D13" s="59"/>
      <c r="E13" s="152"/>
      <c r="F13" s="151"/>
      <c r="G13" s="150">
        <f ca="1">IFERROR(NOW()-F13,"-")</f>
        <v>45986.25107395833</v>
      </c>
      <c r="H13" s="151"/>
      <c r="I13" s="153" t="str">
        <f>IFERROR(VLOOKUP(D13,DB!A:F,6,0),"")</f>
        <v/>
      </c>
      <c r="J13" s="153" t="str">
        <f>IFERROR(VLOOKUP(D13,DB!A:G,7,0),"")</f>
        <v/>
      </c>
      <c r="K13" s="149"/>
      <c r="L13" s="148" t="str">
        <f>IFERROR(VLOOKUP(D13,DB!A:I,9,0),"")</f>
        <v/>
      </c>
    </row>
    <row r="14" spans="1:15" s="64" customFormat="1" ht="15" customHeight="1">
      <c r="A14" s="154"/>
      <c r="B14" s="153" t="str">
        <f>IFERROR(VLOOKUP(D14,DB!A:K,11,0),"")</f>
        <v/>
      </c>
      <c r="C14" s="153"/>
      <c r="D14" s="59"/>
      <c r="E14" s="152"/>
      <c r="F14" s="151"/>
      <c r="G14" s="150">
        <f ca="1">IFERROR(NOW()-F14,"-")</f>
        <v>45986.25107395833</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45986.25107395833</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45986.25107395833</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45986.25107395833</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45986.25107395833</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45986.25107395833</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45986.25107395833</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45986.25107395833</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45986.25107395833</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45986.25107395833</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45986.25107395833</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45986.25107395833</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45986.25107395833</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45986.25107395833</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45986.25107395833</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45986.25107395833</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45986.25107395833</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45986.25107395833</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45986.25107395833</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45986.25107395833</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45986.25107395833</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45986.25107395833</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45986.25107395833</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45986.25107395833</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45986.25107395833</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45986.25107395833</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45986.25107395833</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45986.25107395833</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45986.25107395833</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45986.25107395833</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45986.25107395833</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45986.25107395833</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45986.25107395833</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45986.25107395833</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45986.25107395833</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45986.25107395833</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45986.25107395833</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45986.25107395833</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45986.25107395833</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45986.25107395833</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45986.25107395833</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45986.25107395833</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45986.25107395833</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45986.25107395833</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45986.25107395833</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45986.25107395833</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45986.25107395833</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45986.25107395833</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45986.25107395833</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45986.25107395833</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45986.25107395833</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45986.25107395833</v>
      </c>
      <c r="H65" s="151"/>
      <c r="I65" s="153" t="str">
        <f>IFERROR(VLOOKUP(D65,DB!A:F,6,0),"")</f>
        <v/>
      </c>
      <c r="J65" s="153" t="str">
        <f>IFERROR(VLOOKUP(D65,DB!A:G,7,0),"")</f>
        <v/>
      </c>
      <c r="K65" s="149"/>
      <c r="L65" s="148" t="str">
        <f>IFERROR(VLOOKUP(D65,DB!A:I,9,0),"")</f>
        <v/>
      </c>
    </row>
    <row r="66" spans="1:12" s="64" customFormat="1" ht="15" customHeight="1">
      <c r="F66" s="147"/>
      <c r="G66" s="146"/>
      <c r="H66" s="147"/>
      <c r="K66" s="145"/>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sheetData>
  <customSheetViews>
    <customSheetView guid="{F6042A99-DD27-4453-835D-0834D95730CC}" filter="1" showAutoFilter="1">
      <pageMargins left="0" right="0" top="0" bottom="0" header="0" footer="0"/>
      <autoFilter ref="B1:M1" xr:uid="{8EBA8882-1E16-4197-883C-50B241333F19}"/>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161.25123599536892</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1.8636549768489203</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0.38804155092657311</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4" t="s">
        <v>39113</v>
      </c>
      <c r="B6" s="18" t="str">
        <f>IFERROR(VLOOKUP(D6,DB!A:K,11,0),"")</f>
        <v>R2</v>
      </c>
      <c r="C6" s="18">
        <v>1</v>
      </c>
      <c r="D6" s="61" t="s">
        <v>38840</v>
      </c>
      <c r="E6" s="102" t="s">
        <v>39021</v>
      </c>
      <c r="F6" s="103">
        <v>45986.136122685188</v>
      </c>
      <c r="G6" s="104">
        <f ca="1">IFERROR(NOW()-F7,"-")</f>
        <v>45986.25107395833</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39117</v>
      </c>
      <c r="B8" s="18" t="str">
        <f>IFERROR(VLOOKUP(D8,DB!A:K,11,0),"")</f>
        <v>R2</v>
      </c>
      <c r="C8" s="18">
        <v>5</v>
      </c>
      <c r="D8" s="18" t="s">
        <v>25504</v>
      </c>
      <c r="E8" s="102" t="s">
        <v>39104</v>
      </c>
      <c r="F8" s="103">
        <v>45986.225057870368</v>
      </c>
      <c r="G8" s="104">
        <f ca="1">IFERROR(NOW()-F8,"-")</f>
        <v>2.6016087962489109E-2</v>
      </c>
      <c r="H8" s="103">
        <v>45986.211875000001</v>
      </c>
      <c r="I8" s="18" t="str">
        <f>IFERROR(VLOOKUP(D8,DB!A:F,6,0),"")</f>
        <v>Generator-SG</v>
      </c>
      <c r="J8" s="18" t="str">
        <f>IFERROR(VLOOKUP(D8,DB!A:G,7,0),"")</f>
        <v>In progress+Vandalized</v>
      </c>
      <c r="K8" s="19"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45986.25107395833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45986.25107395833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45986.25107395833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45986.25107395833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45986.25107395833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45986.25107395833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45986.25107395833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45986.25107395833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45986.25107395833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45986.25107395833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45986.25107395833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45986.25107395833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45986.25107395833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45986.25107395833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45986.25107395833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45986.25107395833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45986.25107395833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45986.25107395833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45986.25107395833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45986.25107395833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45986.25107395833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45986.25107395833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45986.25107395833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45986.25107395833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45986.25107395833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45986.25107395833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45986.25107395833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45986.25107395833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45986.25107395833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45986.25107395833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45986.25107395833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45986.25107395833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45986.25107395833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45986.25107395833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45986.25107395833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45986.25107395833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45986.25107395833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45986.25107395833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45986.25107395833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45986.25107395833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45986.25107395833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45986.25107395833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45986.25107395833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45986.25107395833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45986.25107395833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45986.25107395833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45986.25107395833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45986.25107395833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45986.25107395833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45986.25107395833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45986.25107395833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45986.25107395833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45986.25107395833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45986.25107395833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45986.25107395833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45986.25107395833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45986.25107395833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45986.25107395833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45986.25107395833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45986.25107395833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45986.25107395833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45986.25107395833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45986.25107395833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45986.25107395833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45986.25107395833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45986.25107395833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45986.25107395833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45986.25107395833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45986.25107395833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45986.25107395833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45986.25107395833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45986.25107395833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45986.25107395833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45986.25107395833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45986.25107395833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45986.25107395833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45986.25107395833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45986.25107395833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45986.25107395833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45986.25107395833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45986.25107395833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45986.25107395833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45986.25107395833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45986.25107395833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45986.25107395833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45986.25107395833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45986.25107395833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45986.25107395833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45986.25107395833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45986.25107395833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45986.25107395833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45986.25107395833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45986.25107395833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45986.25107395833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45986.25107395833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45986.25107395833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45986.25107395833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45986.25107395833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45986.25107395833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45986.25107395833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45986.25107395833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45986.25107395833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45986.25107395833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45986.25107395833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45986.25107395833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45986.25107395833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45986.25107395833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45986.25107395833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45986.25107395833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45986.25107395833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45986.25107395833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45986.25107395833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45986.25107395833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45986.25107395833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45986.25107395833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45986.25107395833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45986.25107395833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45986.25107395833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45986.25107395833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45986.25107395833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45986.25107395833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45986.25107395833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45986.25107395833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6" ca="1" si="0">IFERROR(NOW()-F2,"-")</f>
        <v>45986.25107395833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45986.25107395833</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45986.25107395833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45986.25107395833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45986.25107395833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45986.25107395833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45986.25107395833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45986.25107395833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45986.25107395833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45986.25107395833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45986.25107395833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45986.25107395833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45986.25107395833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45986.25107395833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45986.25107395833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45986.25107395833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45986.25107395833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45986.25107395833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45986.25107395833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45986.25107395833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45986.25107395833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45986.25107395833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45986.25107395833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45986.25107395833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45986.25107395833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45986.25107395833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45986.25107395833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45986.25107395833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45986.25107395833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45986.25107395833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45986.25107395833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45986.25107395833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45986.25107395833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45986.25107395833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45986.25107395833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45986.25107395833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45986.25107395833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45986.25107395833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45986.25107395833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45986.25107395833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45986.25107395833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45986.25107395833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45986.25107395833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45986.25107395833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45986.25107395833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45986.25107395833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45986.25107395833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45986.25107395833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45986.25107395833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45986.25107395833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45986.25107395833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45986.25107395833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45986.25107395833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45986.25107395833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45986.25107395833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45986.25107395833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45986.25107395833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45986.25107395833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45986.25107395833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45986.25107395833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45986.25107395833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45986.25107395833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45986.25107395833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45986.25107395833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45986.25107395833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45986.25107395833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45986.25107395833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45986.25107395833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45986.25107395833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45986.25107395833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45986.25107395833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45986.25107395833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45986.25107395833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45986.25107395833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45986.25107395833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45986.25107395833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45986.25107395833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45986.25107395833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45986.25107395833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45986.25107395833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45986.25107395833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45986.25107395833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45986.25107395833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45986.25107395833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45986.25107395833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45986.25107395833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45986.25107395833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45986.25107395833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45986.25107395833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45986.25107395833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45986.25107395833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45986.25107395833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45986.25107395833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45986.25107395833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45986.25107395833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45986.25107395833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45986.25107395833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45986.25107395833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45986.25107395833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45986.25107395833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45986.25107395833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45986.25107395833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45986.25107395833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45986.25107395833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45986.25107395833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45986.25107395833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45986.25107395833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45986.25107395833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45986.25107395833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45986.25107395833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45986.25107395833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45986.25107395833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45986.25107395833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45986.25107395833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45986.25107395833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45986.25107395833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45986.25107395833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45986.25107395833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45986.25107395833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45986.25107395833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45986.25107395833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45986.25107395833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45986.25107395833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45986.25107395833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45986.25107395833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45986.25107395833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45986.25107395833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45986.25107395833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45986.25107395833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45986.25107395833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45986.25107395833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45986.25107395833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45986.25107395833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45986.25107395833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45986.25107395833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45986.25107395833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45986.25107395833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45986.25107395833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45986.25107395833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45986.25107395833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45986.25107395833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45986.25107395833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45986.25107395833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45986.25107395833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45986.25107395833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45986.25107395833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45986.25107395833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45986.25107395833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45986.25107395833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45986.25107395833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45986.25107395833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45986.25107395833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45986.25107395833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45986.25107395833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45986.25107395833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45986.25107395833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45986.25107395833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45986.25107395833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45986.25107395833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45986.25107395833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45986.25107395833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45986.25107395833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45986.25107395833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45986.25107395833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45986.25107395833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45986.25107395833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45986.25107395833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45986.25107395833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45986.25107395833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45986.25107395833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45986.25107395833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45986.25107395833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45986.25107395833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45986.25107395833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45986.25107395833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45986.25107395833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45986.25107395833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45986.25107395833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45986.25107395833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45986.25107395833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45986.25107395833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45986.25107395833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45986.25107395833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45986.25107395833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45986.25107395833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45986.25107395833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45986.25107395833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45986.25107395833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45986.25107395833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45986.25107395833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45986.25107395833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45986.25107395833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45986.25107395833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45986.25107395833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45986.25107395833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45986.25107395833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45986.25107395833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45986.25107395833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45986.25107395833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45986.25107395833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45986.25107395833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45986.25107395833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45986.25107395833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45986.25107395833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45986.25107395833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45986.25107395833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45986.25107395833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45986.25107395833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45986.25107395833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45986.25107395833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45986.25107395833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45986.25107395833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45986.25107395833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45986.25107395833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45986.25107395833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45986.25107395833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45986.25107395833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45986.25107395833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45986.25107395833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45986.25107395833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45986.25107395833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45986.25107395833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45986.25107395833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45986.25107395833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45986.25107395833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45986.25107395833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45986.25107395833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45986.25107395833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45986.25107395833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45986.25107395833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45986.25107395833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45986.25107395833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45986.25107395833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45986.25107395833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45986.25107395833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45986.25107395833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45986.25107395833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45986.25107395833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45986.25107395833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45986.25107395833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45986.25107395833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45986.25107395833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45986.25107395833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45986.25107395833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45986.25107395833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45986.25107395833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45986.25107395833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45986.25107395833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45986.25107395833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45986.25107395833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45986.25107395833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45986.25107395833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45986.25107395833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45986.25107395833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45986.25107395833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45986.25107395833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45986.25107395833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45986.25107395833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45986.25107395833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45986.25107395833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45986.25107395833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45986.25107395833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45986.25107395833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45986.25107395833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45986.25107395833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45986.25107395833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45986.25107395833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45986.25107395833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45986.25107395833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45986.25107395833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45986.25107395833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45986.25107395833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45986.25107395833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45986.25107395833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45986.25107395833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45986.25107395833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45986.25107395833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45986.25107395833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45986.25107395833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45986.25107395833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45986.25107395833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45986.25107395833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45986.25107395833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45986.25107395833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45986.25107395833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45986.25107395833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45986.25107395833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45986.25107395833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45986.25107395833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45986.25107395833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45986.25107395833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45986.25107395833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45986.25107395833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45986.25107395833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45986.25107395833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45986.25107395833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45986.25107395833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45986.25107395833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45986.25107395833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45986.25107395833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45986.25107395833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45986.25107395833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45986.25107395833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45986.25107395833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45986.25107395833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45986.25107395833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45986.25107395833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45986.25107395833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45986.25107395833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45986.25107395833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45986.25107395833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45986.25107395833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45986.25107395833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45986.25107395833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45986.25107395833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45986.25107395833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45986.25107395833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45986.25107395833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45986.25107395833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45986.25107395833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45986.25107395833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45986.25107395833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45986.25107395833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45986.25107395833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45986.25107395833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45986.25107395833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45986.25107395833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45986.25107395833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45986.25107395833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45986.25107395833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45986.25107395833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45986.25107395833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45986.25107395833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45986.25107395833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45986.25107395833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45986.25107395833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45986.25107395833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45986.25107395833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45986.25107395833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45986.25107395833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45986.25107395833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45986.25107395833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45986.25107395833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45986.25107395833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45986.25107395833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45986.25107395833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45986.25107395833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45986.25107395833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45986.25107395833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45986.25107395833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45986.25107395833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45986.25107395833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45986.25107395833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45986.25107395833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45986.25107395833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45986.25107395833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45986.25107395833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45986.25107395833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45986.25107395833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45986.25107395833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45986.25107395833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45986.25107395833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45986.25107395833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45986.25107395833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45986.25107395833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45986.25107395833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45986.25107395833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45986.25107395833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45986.25107395833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45986.25107395833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45986.25107395833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45986.25107395833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45986.25107395833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45986.25107395833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45986.25107395833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45986.25107395833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45986.25107395833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45986.25107395833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45986.25107395833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45986.25107395833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45986.25107395833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45986.25107395833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45986.25107395833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45986.25107395833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45986.25107395833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45986.25107395833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45986.25107395833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45986.25107395833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45986.25107395833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45986.25107395833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45986.25107395833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45986.25107395833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45986.25107395833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45986.25107395833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45986.25107395833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45986.25107395833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45986.25107395833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45986.25107395833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45986.25107395833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45986.25107395833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45986.25107395833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45986.25107395833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45986.25107395833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45986.25107395833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45986.25107395833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45986.25107395833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45986.25107395833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45986.25107395833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45986.25107395833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45986.25107395833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45986.25107395833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45986.25107395833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45986.25107395833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45986.25107395833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45986.25107395833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45986.25107395833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45986.25107395833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45986.25107395833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45986.25107395833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45986.25107395833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45986.25107395833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45986.25107395833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45986.25107395833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45986.25107395833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45986.25107395833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45986.25107395833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45986.25107395833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45986.25107395833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45986.25107395833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45986.25107395833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45986.25107395833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45986.25107395833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45986.25107395833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45986.25107395833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45986.25107395833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45986.25107395833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45986.25107395833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45986.25107395833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45986.25107395833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45986.25107395833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45986.25107395833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45986.25107395833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45986.25107395833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45986.25107395833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45986.25107395833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45986.25107395833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45986.25107395833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45986.25107395833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45986.25107395833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45986.25107395833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45986.25107395833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45986.25107395833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45986.25107395833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45986.25107395833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45986.25107395833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45986.25107395833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45986.25107395833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45986.25107395833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45986.25107395833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45986.25107395833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45986.25107395833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45986.25107395833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45986.25107395833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45986.25107395833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45986.25107395833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45986.25107395833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45986.25107395833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45986.25107395833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45986.25107395833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45986.25107395833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45986.25107395833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45986.25107395833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45986.25107395833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45986.25107395833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45986.25107395833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45986.25107395833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45986.25107395833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45986.25107395833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45986.25107395833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45986.25107395833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45986.25107395833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45986.25107395833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45986.25107395833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45986.25107395833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45986.25107395833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45986.25107395833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45986.25107395833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45986.25107395833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45986.25107395833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45986.25107395833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45986.25107395833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45986.25107395833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45986.25107395833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45986.25107395833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45986.25107395833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45986.25107395833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45986.25107395833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45986.25107395833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45986.25107395833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45986.25107395833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45986.25107395833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45986.25107395833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45986.25107395833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45986.25107395833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45986.25107395833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45986.25107395833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45986.25107395833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45986.25107395833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45986.25107395833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45986.25107395833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45986.25107395833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45986.25107395833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45986.25107395833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45986.25107395833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45986.25107395833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45986.25107395833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45986.25107395833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45986.25107395833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45986.25107395833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45986.25107395833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45986.25107395833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45986.25107395833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45986.25107395833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45986.25107395833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45986.25107395833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45986.25107395833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45986.25107395833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45986.25107395833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45986.25107395833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45986.25107395833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45986.25107395833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45986.25107395833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45986.25107395833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45986.25107395833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45986.25107395833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45986.25107395833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45986.25107395833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45986.25107395833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45986.25107395833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45986.25107395833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45986.25107395833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45986.25107395833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45986.25107395833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45986.25107395833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45986.25107395833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45986.25107395833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45986.25107395833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45986.25107395833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45986.25107395833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45986.25107395833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45986.25107395833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45986.25107395833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45986.25107395833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45986.25107395833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45986.25107395833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45986.25107395833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45986.25107395833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45986.25107395833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45986.25107395833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45986.25107395833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45986.25107395833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45986.25107395833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45986.25107395833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45986.25107395833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45986.25107395833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45986.25107395833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45986.25107395833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45986.25107395833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45986.25107395833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45986.25107395833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45986.25107395833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45986.25107395833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45986.25107395833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45986.25107395833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45986.25107395833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45986.25107395833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45986.25107395833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45986.25107395833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45986.25107395833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45986.25107395833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45986.25107395833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45986.25107395833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45986.25107395833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45986.25107395833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45986.25107395833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45986.25107395833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45986.25107395833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45986.25107395833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45986.25107395833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45986.25107395833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45986.25107395833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45986.25107395833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45986.25107395833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45986.25107395833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45986.25107395833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45986.25107395833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45986.25107395833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45986.25107395833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45986.25107395833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45986.25107395833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45986.25107395833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45986.25107395833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45986.25107395833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45986.25107395833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45986.25107395833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45986.25107395833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45986.25107395833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45986.25107395833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45986.25107395833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45986.25107395833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45986.25107395833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45986.25107395833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45986.25107395833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45986.25107395833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45986.25107395833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45986.25107395833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45986.25107395833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45986.25107395833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45986.25107395833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45986.25107395833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45986.25107395833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45986.25107395833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45986.25107395833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45986.25107395833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45986.25107395833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45986.25107395833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45986.25107395833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45986.25107395833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45986.25107395833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45986.25107395833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45986.25107395833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45986.25107395833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45986.25107395833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45986.25107395833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45986.25107395833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45986.25107395833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45986.25107395833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45986.25107395833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45986.25107395833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45986.25107395833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45986.25107395833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45986.25107395833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45986.25107395833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45986.25107395833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45986.25107395833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45986.25107395833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45986.25107395833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45986.25107395833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45986.25107395833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45986.25107395833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45986.25107395833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45986.25107395833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45986.25107395833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45986.25107395833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45986.25107395833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45986.25107395833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45986.25107395833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45986.25107395833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45986.25107395833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45986.25107395833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45986.25107395833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45986.25107395833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45986.25107395833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45986.25107395833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45986.25107395833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45986.25107395833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45986.25107395833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45986.25107395833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45986.25107395833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45986.25107395833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45986.25107395833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45986.25107395833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45986.25107395833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45986.25107395833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45986.25107395833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45986.25107395833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45986.25107395833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45986.25107395833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45986.25107395833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45986.25107395833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45986.25107395833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45986.25107395833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45986.25107395833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45986.25107395833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45986.25107395833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45986.25107395833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45986.25107395833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45986.25107395833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45986.25107395833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45986.25107395833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45986.25107395833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45986.25107395833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45986.251074189815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45986.251074189815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45986.251074189815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45986.251074189815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45986.251074189815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45986.251074189815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45986.251074189815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45986.251074189815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45986.251074189815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45986.251074189815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45986.251074189815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45986.251074189815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45986.251074189815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45986.251074189815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45986.251074189815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45986.251074189815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45986.251074189815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45986.251074189815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45986.251074189815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45986.251074189815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45986.251074189815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45986.251074189815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45986.251074189815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45986.251074189815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45986.251074189815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45986.251074189815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45986.251074189815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45986.251074189815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45986.251074189815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45986.251074189815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45986.251074189815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45986.251074189815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45986.251074189815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45986.251074189815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45986.251074189815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45986.251074189815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45986.251074189815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45986.251074189815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45986.251074189815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45986.251074189815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45986.251074189815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45986.251074189815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45986.251074189815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45986.251074189815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45986.251074189815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45986.251074189815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45986.251074189815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45986.251074189815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45986.251074189815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45986.251074189815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45986.251074189815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45986.251074189815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45986.251074189815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45986.251074189815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45986.251074189815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45986.251074189815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45986.251074189815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45986.251074189815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45986.251074189815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45986.251074189815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45986.251074189815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45986.251074189815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45986.251074189815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45986.251074189815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45986.251074189815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45986.251074189815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45986.251074189815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45986.251074189815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45986.251074189815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45986.251074189815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45986.251074189815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45986.251074189815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45986.251074189815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45986.251074189815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45986.251074189815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45986.251074189815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45986.251074189815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45986.251074189815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45986.251074189815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45986.251074189815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45986.251074189815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45986.251074189815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45986.251074189815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45986.251074189815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45986.251074189815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45986.251074189815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45986.251074189815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45986.251074189815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45986.251074189815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45986.251074189815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45986.251074189815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45986.251074189815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45986.251074189815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45986.251074189815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45986.251074189815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45986.251074189815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45986.251074189815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45986.251074189815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45986.251074189815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45986.251074189815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45986.251074189815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45986.251074189815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45986.251074189815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45986.251074189815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45986.251074189815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45986.251074189815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45986.251074189815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45986.251074189815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45986.251074189815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45986.251074189815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45986.251074189815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45986.251074189815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45986.251074189815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45986.251074189815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45986.251074189815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45986.251074189815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45986.251074189815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45986.251074189815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45986.251074189815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45986.251074189815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45986.251074189815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45986.251074189815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45986.251074189815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45986.251074189815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45986.251074189815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45986.251074189815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45986.251074189815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45986.251074189815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45986.251074189815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45986.251074189815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45986.251074189815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45986.251074189815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45986.251074189815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45986.251074189815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45986.251074189815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45986.251074189815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45986.251074189815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45986.251074189815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45986.251074189815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45986.251074189815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45986.251074189815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45986.251074189815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45986.251074189815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45986.251074189815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45986.251074189815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45986.251074189815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45986.251074189815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45986.251074189815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45986.251074189815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45986.251074189815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45986.251074189815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45986.251074189815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45986.251074189815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45986.251074189815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45986.251074189815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45986.251074189815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45986.251074189815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45986.251074189815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45986.251074189815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45986.251074189815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45986.251074189815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45986.251074189815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45986.251074189815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45986.251074189815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45986.251074189815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45986.251074189815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45986.251074189815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45986.251074189815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45986.251074189815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45986.251074189815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45986.251074189815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45986.251074189815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45986.251074189815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45986.251074189815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45986.251074189815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45986.251074189815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45986.251074189815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45986.251074189815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45986.251074189815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45986.251074189815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45986.251074189815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45986.251074189815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45986.251074189815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45986.251074189815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45986.251074189815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45986.251074189815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45986.251074189815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45986.251074189815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45986.251074189815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45986.251074189815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45986.251074189815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45986.251074189815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45986.251074189815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45986.251074189815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45986.251074189815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45986.251074189815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45986.251074189815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45986.251074189815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45986.251074189815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45986.251074189815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45986.251074189815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45986.251074189815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45986.251074189815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45986.251074189815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45986.251074189815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45986.251074189815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45986.251074189815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45986.251074189815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45986.251074189815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45986.251074189815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45986.251074189815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45986.251074189815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45986.251074189815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45986.251074189815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45986.251074189815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45986.251074189815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45986.251074189815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45986.251074189815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45986.251074189815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45986.251074189815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45986.251074189815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45986.251074189815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45986.251074189815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45986.251074189815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45986.251074189815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45986.251074189815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45986.251074189815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45986.251074189815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45986.251074189815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45986.251074189815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45986.251074189815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45986.251074189815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45986.251074189815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45986.251074189815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45986.251074189815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45986.251074189815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45986.251074189815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45986.251074189815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45986.251074189815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45986.251074189815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45986.251074189815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45986.251074189815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45986.251074189815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45986.251074189815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45986.251074189815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45986.251074189815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45986.251074189815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45986.251074189815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45986.251074189815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45986.251074189815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45986.251074189815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45986.251074189815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45986.251074189815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45986.251074189815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45986.251074189815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45986.251074189815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45986.251074189815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45986.251074189815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45986.251074189815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45986.251074189815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45986.251074189815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45986.251074189815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45986.251074189815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45986.251074189815</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282.77035636573419</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0.4244651620319928</v>
      </c>
      <c r="H3" s="95">
        <v>45985.805798611109</v>
      </c>
      <c r="I3" s="113" t="str">
        <f>IFERROR(VLOOKUP(D3,DB!A:F,6,0),"")</f>
        <v>Generator-SG</v>
      </c>
      <c r="J3" s="113" t="str">
        <f>IFERROR(VLOOKUP(D3,DB!A:G,7,0),"")</f>
        <v>Dead</v>
      </c>
      <c r="K3" s="97" t="s">
        <v>39122</v>
      </c>
      <c r="L3" s="91" t="str">
        <f>IFERROR(VLOOKUP(D3,DB!A:I,9,0),"")</f>
        <v>Latis</v>
      </c>
    </row>
    <row r="4" spans="1:16" ht="15" customHeight="1">
      <c r="A4" s="113" t="s">
        <v>39025</v>
      </c>
      <c r="B4" s="113" t="str">
        <f>IFERROR(VLOOKUP(D4,DB!A:K,11,0),"")</f>
        <v>R4</v>
      </c>
      <c r="C4" s="93">
        <v>1</v>
      </c>
      <c r="D4" s="91" t="s">
        <v>36088</v>
      </c>
      <c r="E4" s="94" t="s">
        <v>39021</v>
      </c>
      <c r="F4" s="95"/>
      <c r="G4" s="96">
        <f t="shared" ca="1" si="0"/>
        <v>45986.25107395833</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t="s">
        <v>39123</v>
      </c>
      <c r="E5" s="94"/>
      <c r="F5" s="95"/>
      <c r="G5" s="96">
        <f t="shared" ref="G5:G67" ca="1" si="1">IFERROR(NOW()-F5,"")</f>
        <v>45986.25107395833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45986.25107395833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45986.25107395833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45986.25107395833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45986.25107395833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45986.25107395833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45986.25107395833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45986.25107395833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45986.25107395833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45986.25107395833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45986.25107395833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45986.25107395833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45986.25107395833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45986.25107395833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45986.25107395833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45986.25107395833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45986.25107395833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45986.25107395833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45986.25107395833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45986.25107395833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45986.25107395833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45986.25107395833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45986.25107395833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45986.25107395833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45986.25107395833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45986.25107395833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45986.25107395833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45986.25107395833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45986.25107395833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45986.25107395833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45986.25107395833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45986.25107395833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45986.25107395833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45986.25107395833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45986.25107395833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45986.25107395833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45986.25107395833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45986.25107395833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45986.25107395833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45986.25107395833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45986.25107395833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45986.25107395833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45986.25107395833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45986.25107395833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45986.25107395833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45986.25107395833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45986.25107395833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45986.25107395833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45986.25107395833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45986.25107395833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45986.25107395833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45986.25107395833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45986.25107395833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45986.25107395833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45986.25107395833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45986.25107395833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45986.25107395833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45986.25107395833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45986.25107395833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45986.25107395833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45986.25107395833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45986.25107395833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45986.25107395833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45986.25107395833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45986.25107395833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45986.25107395833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45986.25107395833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45986.25107395833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45986.25107395833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45986.25107395833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45986.25107395833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45986.25107395833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45986.25107395833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45986.25107395833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45986.25107395833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45986.25107395833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45986.25107395833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45986.25107395833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45986.25107395833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45986.25107395833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45986.25107395833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45986.25107395833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45986.25107395833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45986.25107395833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45986.25107395833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45986.25107395833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45986.25107395833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45986.25107395833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45986.25107395833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45986.25107395833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45986.25107395833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45986.25107395833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45986.25107395833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45986.25107395833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45986.25107395833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45986.25107395833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45986.25107395833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45986.25107395833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45986.25107395833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45986.25107395833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45986.25107395833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45986.25107395833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45986.25107395833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45986.25107395833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45986.25107395833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45986.25107395833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45986.25107395833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45986.25107395833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45986.25107395833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45986.25107395833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45986.25107395833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45986.25107395833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45986.25107395833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45986.25107395833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45986.25107395833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45986.25107395833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45986.25107395833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45986.25107395833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45986.25107395833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45986.25107395833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45986.25107395833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45986.25107395833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45986.25107395833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45986.25107395833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45986.25107395833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45986.25107395833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45986.25107395833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45986.25107395833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45986.25107395833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45986.25107395833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45986.25107395833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45986.25107395833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45986.25107395833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45986.25107395833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45986.25107395833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45986.25107395833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45986.25107395833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45986.25107395833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45986.25107395833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45986.25107395833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45986.25107395833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45986.25107395833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45986.25107395833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45986.25107395833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45986.25107395833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45986.25107395833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45986.25107395833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45986.25107395833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45986.25107395833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45986.25107395833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45986.25107395833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45986.25107395833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45986.25107395833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45986.25107395833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45986.25107395833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45986.25107395833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45986.25107395833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45986.25107395833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45986.25107395833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45986.25107395833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45986.25107395833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45986.25107395833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45986.25107395833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45986.25107395833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45986.25107395833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45986.25107395833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45986.25107395833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45986.25107395833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45986.25107395833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45986.25107395833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45986.25107395833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45986.25107395833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45986.25107395833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45986.25107395833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45986.25107395833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45986.25107395833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45986.25107395833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45986.25107395833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45986.25107395833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45986.25107395833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45986.25107395833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45986.25107395833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45986.25107395833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45986.25107395833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45986.25107395833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45986.25107395833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45986.25107395833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45986.25107395833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45986.25107395833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45986.25107395833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45986.25107395833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45986.25107395833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45986.25107395833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45986.25107395833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45986.25107395833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45986.25107395833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45986.25107395833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45986.25107395833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45986.25107395833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45986.25107395833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45986.25107395833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45986.25107395833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45986.25107395833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45986.25107395833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45986.25107395833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45986.25107395833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45986.25107395833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45986.25107395833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45986.25107395833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45986.25107395833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45986.25107395833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45986.25107395833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45986.25107395833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45986.25107395833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45986.25107395833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45986.25107395833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45986.25107395833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45986.25107395833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45986.25107395833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45986.25107395833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45986.25107395833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45986.25107395833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45986.25107395833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45986.25107395833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45986.25107395833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45986.25107395833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45986.25107395833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45986.25107395833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45986.25107395833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45986.25107395833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45986.25107395833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45986.25107395833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45986.25107395833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45986.25107395833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45986.25107395833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45986.25107395833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45986.25107395833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45986.25107395833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45986.25107395833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45986.25107395833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45986.25107395833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45986.25107395833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45986.25107395833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45986.25107395833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45986.25107395833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45986.25107395833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45986.25107395833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45986.25107395833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45986.25107395833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45986.25107395833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45986.25107395833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45986.25107395833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45986.25107395833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45986.25107395833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45986.25107395833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45986.25107395833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45986.25107395833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45986.25107395833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45986.25107395833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45986.25107395833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45986.25107395833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45986.25107395833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45986.25107395833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45986.25107395833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45986.25107395833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45986.25107395833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45986.25107395833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45986.25107395833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45986.25107395833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45986.25107395833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45986.25107395833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45986.25107395833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45986.25107395833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45986.25107395833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45986.25107395833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45986.25107395833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45986.25107395833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45986.25107395833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45986.25107395833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45986.25107395833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45986.25107395833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45986.25107395833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45986.25107395833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45986.25107395833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45986.25107395833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45986.25107395833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45986.25107395833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45986.25107395833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45986.25107395833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45986.25107395833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45986.25107395833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45986.25107395833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45986.25107395833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45986.25107395833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45986.25107395833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45986.25107395833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45986.25107395833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45986.25107395833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45986.25107395833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45986.25107395833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45986.25107395833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45986.25107395833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45986.25107395833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45986.25107395833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45986.25107395833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45986.25107395833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45986.25107395833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45986.25107395833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45986.25107395833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45986.25107395833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45986.25107395833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45986.25107395833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45986.25107395833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45986.25107395833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45986.25107395833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45986.25107395833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45986.25107395833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45986.25107395833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45986.25107395833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45986.25107395833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45986.25107395833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45986.25107395833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45986.25107395833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45986.25107395833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45986.25107395833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45986.25107395833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45986.25107395833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45986.25107395833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45986.25107395833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45986.25107395833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45986.25107395833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45986.25107395833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45986.25107395833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45986.25107395833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45986.25107395833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45986.25107395833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45986.25107395833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45986.25107395833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45986.25107395833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45986.25107395833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45986.25107395833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45986.25107395833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45986.25107395833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45986.25107395833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45986.25107395833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45986.25107395833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45986.25107395833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45986.25107395833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45986.25107395833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45986.25107395833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45986.25107395833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45986.25107395833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45986.25107395833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45986.25107395833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45986.25107395833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45986.25107395833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45986.25107395833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45986.25107395833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45986.25107395833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45986.25107395833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45986.25107395833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45986.25107395833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45986.25107395833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45986.25107395833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45986.25107395833</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94.419013773142069</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39104</v>
      </c>
      <c r="F3" s="38">
        <v>45926.188877314817</v>
      </c>
      <c r="G3" s="108">
        <f t="shared" ref="G3" ca="1" si="0">IFERROR(NOW()-F3,"")</f>
        <v>60.062196643513744</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39104</v>
      </c>
      <c r="F4" s="110">
        <v>45948.661111111112</v>
      </c>
      <c r="G4" s="111">
        <f t="shared" ref="G4" ca="1" si="1">IFERROR(NOW()-F4,"")</f>
        <v>37.589962847217976</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4.8777753472168115</v>
      </c>
      <c r="H5" s="122">
        <v>45981.360798611109</v>
      </c>
      <c r="I5" s="109" t="str">
        <f>IFERROR(VLOOKUP(D5,DB!A:F,6,0),"")</f>
        <v>SCECO</v>
      </c>
      <c r="J5" s="109" t="str">
        <f>IFERROR(VLOOKUP(D5,DB!A:G,7,0),"")</f>
        <v>Dead</v>
      </c>
      <c r="K5" s="109" t="s">
        <v>39131</v>
      </c>
      <c r="L5" s="109" t="str">
        <f>IFERROR(VLOOKUP(D5,DB!A:I,9,0),"")</f>
        <v>Latis</v>
      </c>
    </row>
    <row r="6" spans="1:13">
      <c r="A6" s="109"/>
      <c r="B6" s="109" t="str">
        <f>IFERROR(VLOOKUP(D6,DB!A:K,11,0),"")</f>
        <v/>
      </c>
      <c r="C6" s="109"/>
      <c r="D6" s="109"/>
      <c r="E6" s="109"/>
      <c r="F6" s="109"/>
      <c r="G6" s="111">
        <f ca="1">IFERROR(NOW()-F6,"")</f>
        <v>45986.25107395833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45986.25107395833</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45986.25107395833</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45986.25107395833</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45986.25107395833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45986.25107395833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45986.25107395833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45986.25107395833</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45986.25107395833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45986.25107395833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45986.25107395833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45986.25107395833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45986.25107395833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45986.25107395833</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45986.25107395833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45986.25107395833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45986.25107395833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45986.25107395833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45986.25107395833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45986.25107395833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45986.25107395833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45986.25107395833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45986.25107395833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45986.25107395833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45986.25107395833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45986.25107395833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45986.25107395833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45986.25107395833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45986.25107395833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45986.25107395833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45986.25107395833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45986.25107395833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45986.25107395833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45986.25107395833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45986.25107395833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45986.25107395833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45986.25107395833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45986.25107395833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45986.25107395833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45986.25107395833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45986.25107395833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45986.25107395833</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K10" sqref="K10"/>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39132</v>
      </c>
      <c r="B2" s="137" t="str">
        <f>IFERROR(VLOOKUP(D2,DB!A:K,11,0),"")</f>
        <v>R6</v>
      </c>
      <c r="C2" s="138">
        <v>1</v>
      </c>
      <c r="D2" s="137" t="s">
        <v>34867</v>
      </c>
      <c r="E2" s="109" t="s">
        <v>39021</v>
      </c>
      <c r="F2" s="139">
        <v>45986.205081018517</v>
      </c>
      <c r="G2" s="75">
        <f ca="1">IFERROR(NOW()-F2,"-")</f>
        <v>4.5992939813004341E-2</v>
      </c>
      <c r="H2" s="139">
        <v>45986.199074074073</v>
      </c>
      <c r="I2" s="137" t="str">
        <f>IFERROR(VLOOKUP(D2,DB!A:F,6,0),"")</f>
        <v>SCECO</v>
      </c>
      <c r="J2" s="137" t="str">
        <f>IFERROR(VLOOKUP(D2,DB!A:G,7,0),"")</f>
        <v>Vandalized</v>
      </c>
      <c r="K2" s="140" t="s">
        <v>39133</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t="s">
        <v>39134</v>
      </c>
      <c r="B3" s="137" t="str">
        <f>IFERROR(VLOOKUP(D3,DB!A:K,11,0),"")</f>
        <v>R6</v>
      </c>
      <c r="C3" s="138">
        <v>1</v>
      </c>
      <c r="D3" s="137" t="s">
        <v>37390</v>
      </c>
      <c r="E3" s="109" t="s">
        <v>39021</v>
      </c>
      <c r="F3" s="139">
        <v>45986.22452546296</v>
      </c>
      <c r="G3" s="75">
        <f ca="1">IFERROR(NOW()-F3,"-")</f>
        <v>2.654849537066184E-2</v>
      </c>
      <c r="H3" s="139">
        <v>45986.2187037037</v>
      </c>
      <c r="I3" s="137" t="str">
        <f>IFERROR(VLOOKUP(D3,DB!A:F,6,0),"")</f>
        <v>Generator-SG</v>
      </c>
      <c r="J3" s="137" t="str">
        <f>IFERROR(VLOOKUP(D3,DB!A:G,7,0),"")</f>
        <v>Vandalized</v>
      </c>
      <c r="K3" s="140" t="s">
        <v>39135</v>
      </c>
      <c r="L3" s="141" t="str">
        <f>IFERROR(VLOOKUP(D3,DB!A:I,9,0),"")</f>
        <v>Latis</v>
      </c>
    </row>
    <row r="4" spans="1:16383" ht="31.5" customHeight="1">
      <c r="A4" s="136" t="s">
        <v>39136</v>
      </c>
      <c r="B4" s="137" t="str">
        <f>IFERROR(VLOOKUP(D4,DB!A:K,11,0),"")</f>
        <v>R6</v>
      </c>
      <c r="C4" s="138">
        <v>1</v>
      </c>
      <c r="D4" s="137" t="s">
        <v>28833</v>
      </c>
      <c r="E4" s="109" t="s">
        <v>39021</v>
      </c>
      <c r="F4" s="139">
        <v>45986.241886574076</v>
      </c>
      <c r="G4" s="75">
        <f ca="1">IFERROR(NOW()-F4,"-")</f>
        <v>9.1873842538916506E-3</v>
      </c>
      <c r="H4" s="139">
        <v>45986.236192129632</v>
      </c>
      <c r="I4" s="137" t="str">
        <f>IFERROR(VLOOKUP(D4,DB!A:F,6,0),"")</f>
        <v>SCECO</v>
      </c>
      <c r="J4" s="137" t="str">
        <f>IFERROR(VLOOKUP(D4,DB!A:G,7,0),"")</f>
        <v>Vandalized</v>
      </c>
      <c r="K4" s="140"/>
      <c r="L4" s="141" t="str">
        <f>IFERROR(VLOOKUP(D4,DB!A:I,9,0),"")</f>
        <v>Latis</v>
      </c>
    </row>
    <row r="5" spans="1:16383" ht="31.5" customHeight="1">
      <c r="A5" s="136"/>
      <c r="B5" s="137" t="str">
        <f>IFERROR(VLOOKUP(D5,DB!A:K,11,0),"")</f>
        <v/>
      </c>
      <c r="C5" s="138"/>
      <c r="D5" s="137"/>
      <c r="E5" s="109"/>
      <c r="F5" s="139"/>
      <c r="G5" s="75">
        <f ca="1">IFERROR(NOW()-F5,"-")</f>
        <v>45986.25107395833</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45986.25107395833</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45986.25107395833</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45986.25107395833</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45986.25107395833</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45986.25107395833</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45986.25107395833</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45986.25107395833</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45986.25107395833</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45986.25107395833</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45986.25107395833</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45986.25107395833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45986.25107395833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45986.25107395833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45986.25107395833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45986.25107395833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45986.25107395833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45986.25107395833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45986.25107395833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45986.25107395833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45986.25107395833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45986.25107395833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45986.25107395833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45986.25107395833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45986.25107395833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45986.25107395833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45986.25107395833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45986.25107395833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45986.25107395833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45986.25107395833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45986.25107395833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45986.25107395833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45986.25107395833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45986.25107395833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45986.25107395833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45986.25107395833</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45986.25107395833</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45986.25107395833</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45986.25107395833</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45986.25107395833</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2025-11-25T03:03:24Z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