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8799" documentId="120_S{2AC9BD13-BADA-5192-A53E-5A8FF88502F6}" xr6:coauthVersionLast="47" xr6:coauthVersionMax="47" xr10:uidLastSave="{C45EA13C-00F9-4ED8-AB87-44AB5297FDAA}"/>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G6" i="4"/>
  <c r="I6" i="4"/>
  <c r="J6" i="4"/>
  <c r="L3" i="4"/>
  <c r="L4" i="4"/>
  <c r="L5" i="4"/>
  <c r="L6" i="4"/>
  <c r="L7" i="4"/>
  <c r="L8" i="4"/>
  <c r="B8" i="2"/>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L6" i="5"/>
  <c r="L7" i="5"/>
  <c r="L8" i="5"/>
  <c r="J6" i="5"/>
  <c r="J7" i="5"/>
  <c r="J8" i="5"/>
  <c r="I6" i="5"/>
  <c r="I7" i="5"/>
  <c r="I8" i="5"/>
  <c r="B6" i="5"/>
  <c r="B7" i="5"/>
  <c r="B8" i="5"/>
  <c r="G6" i="5"/>
  <c r="G7" i="5"/>
  <c r="G8" i="5"/>
  <c r="D10" i="3"/>
  <c r="D7" i="3"/>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3" i="1"/>
  <c r="G3" i="1"/>
  <c r="I3" i="1"/>
  <c r="J3" i="1"/>
  <c r="L3" i="1"/>
  <c r="B4" i="1"/>
  <c r="G4" i="1"/>
  <c r="I4" i="1"/>
  <c r="J4" i="1"/>
  <c r="L4" i="1"/>
  <c r="B5" i="1"/>
  <c r="G5" i="1"/>
  <c r="I5" i="1"/>
  <c r="J5" i="1"/>
  <c r="L5" i="1"/>
  <c r="B6" i="1"/>
  <c r="G6" i="1"/>
  <c r="I6" i="1"/>
  <c r="J6" i="1"/>
  <c r="L6" i="1"/>
  <c r="D3" i="3"/>
  <c r="D6" i="3"/>
  <c r="D8" i="3"/>
  <c r="D9"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G2" i="1"/>
  <c r="G5" i="5"/>
  <c r="G3" i="4"/>
  <c r="I3" i="4"/>
  <c r="J3" i="4"/>
  <c r="G4" i="4"/>
  <c r="I4" i="4"/>
  <c r="J4" i="4"/>
  <c r="G5" i="4"/>
  <c r="I5" i="4"/>
  <c r="J5" i="4"/>
  <c r="G7" i="4"/>
  <c r="I7" i="4"/>
  <c r="J7" i="4"/>
  <c r="B8" i="4"/>
  <c r="G8" i="4"/>
  <c r="I8" i="4"/>
  <c r="J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G2" i="4"/>
  <c r="B4" i="2"/>
  <c r="G4" i="2"/>
  <c r="I4" i="2"/>
  <c r="J4" i="2"/>
  <c r="L4" i="2"/>
  <c r="B5" i="2"/>
  <c r="G5" i="2"/>
  <c r="I5" i="2"/>
  <c r="J5" i="2"/>
  <c r="L5" i="2"/>
  <c r="B6" i="2"/>
  <c r="G6" i="2"/>
  <c r="I6" i="2"/>
  <c r="J6" i="2"/>
  <c r="L6" i="2"/>
  <c r="B7" i="2"/>
  <c r="G7" i="2"/>
  <c r="I7" i="2"/>
  <c r="J7" i="2"/>
  <c r="L7"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alcChain>
</file>

<file path=xl/sharedStrings.xml><?xml version="1.0" encoding="utf-8"?>
<sst xmlns="http://schemas.openxmlformats.org/spreadsheetml/2006/main" count="181581" uniqueCount="39205">
  <si>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</si>
  <si>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</si>
  <si>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</si>
  <si>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</si>
  <si>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</si>
  <si>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</si>
  <si>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</si>
  <si>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</si>
  <si>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</si>
  <si>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</si>
  <si>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</si>
  <si>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</si>
  <si>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</si>
  <si>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</si>
  <si>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</si>
  <si>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</si>
  <si>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</si>
  <si>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</si>
  <si>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</si>
  <si>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</si>
  <si>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</si>
  <si>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</si>
  <si>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</si>
  <si>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</si>
  <si>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</si>
  <si>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</si>
  <si>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</si>
  <si>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</si>
  <si>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</si>
  <si>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</si>
  <si>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</si>
  <si>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</si>
  <si>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</si>
  <si>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</si>
  <si>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</si>
  <si>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</si>
  <si>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</si>
  <si>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</si>
  <si>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</si>
  <si>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</si>
  <si>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</si>
  <si>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</si>
  <si>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</si>
  <si>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</si>
  <si>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</si>
  <si>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</si>
  <si>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</si>
  <si>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</si>
  <si>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</si>
  <si>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</si>
  <si>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</si>
  <si>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</si>
  <si>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</si>
  <si>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</si>
  <si>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</si>
  <si>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</si>
  <si>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</si>
  <si>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</si>
  <si>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</si>
  <si>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</si>
  <si>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</si>
  <si>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</si>
  <si>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</si>
  <si>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</si>
  <si>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</si>
  <si>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</si>
  <si>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</si>
  <si>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</si>
  <si>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</si>
  <si>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</si>
  <si>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</si>
  <si>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</si>
  <si>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</si>
  <si>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</si>
  <si>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</si>
  <si>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</si>
  <si>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</si>
  <si>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</si>
  <si>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</si>
  <si>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</si>
  <si>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</si>
  <si>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</si>
  <si>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</si>
  <si>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</si>
  <si>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</si>
  <si>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</si>
  <si>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</si>
  <si>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</si>
  <si>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</si>
  <si>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</si>
  <si>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</si>
  <si>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</si>
  <si>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</si>
  <si>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</si>
  <si>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</si>
  <si>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</si>
  <si>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</si>
  <si>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</si>
  <si>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</si>
  <si>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</si>
  <si>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</si>
  <si>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</si>
  <si>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</si>
  <si>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</si>
  <si>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</si>
  <si>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</si>
  <si>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</si>
  <si>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</si>
  <si>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</si>
  <si>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</si>
  <si>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</si>
  <si>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</si>
  <si>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</si>
  <si>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</si>
  <si>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</si>
  <si>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</si>
  <si>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</si>
  <si>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</si>
  <si>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</si>
  <si>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</si>
  <si>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</si>
  <si>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</si>
  <si>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</si>
  <si>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</si>
  <si>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</si>
  <si>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</si>
  <si>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</si>
  <si>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</si>
  <si>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</si>
  <si>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</si>
  <si>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</si>
  <si>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</si>
  <si>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</si>
  <si>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</si>
  <si>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</si>
  <si>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</si>
  <si>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</si>
  <si>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</si>
  <si>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</si>
  <si>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</si>
  <si>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</si>
  <si>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</si>
  <si>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</si>
  <si>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</si>
  <si>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</si>
  <si>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</si>
  <si>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</si>
  <si>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</si>
  <si>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</si>
  <si>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</si>
  <si>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</si>
  <si>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</si>
  <si>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</si>
  <si>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</si>
  <si>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</si>
  <si>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</si>
  <si>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</si>
  <si>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</si>
  <si>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</si>
  <si>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</si>
  <si>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</si>
  <si>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</si>
  <si>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</si>
  <si>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</si>
  <si>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</si>
  <si>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</si>
  <si>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</si>
  <si>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</si>
  <si>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</si>
  <si>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</si>
  <si>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</si>
  <si>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</si>
  <si>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</si>
  <si>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</si>
  <si>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</si>
  <si>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</si>
  <si>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</si>
  <si>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</si>
  <si>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</si>
  <si>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</si>
  <si>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</si>
  <si>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</si>
  <si>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</si>
  <si>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</si>
  <si>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</si>
  <si>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</si>
  <si>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</si>
  <si>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</si>
  <si>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</si>
  <si>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</si>
  <si>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</si>
  <si>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</si>
  <si>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</si>
  <si>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</si>
  <si>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</si>
  <si>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</si>
  <si>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</si>
  <si>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</si>
  <si>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</si>
  <si>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</si>
  <si>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</si>
  <si>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</si>
  <si>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</si>
  <si>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</si>
  <si>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</si>
  <si>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</si>
  <si>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</si>
  <si>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</si>
  <si>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</si>
  <si>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</si>
  <si>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</si>
  <si>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</si>
  <si>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</si>
  <si>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</si>
  <si>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</si>
  <si>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</si>
  <si>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</si>
  <si>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</si>
  <si>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</si>
  <si>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</si>
  <si>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</si>
  <si>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</si>
  <si>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</si>
  <si>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</si>
  <si>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</si>
  <si>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</si>
  <si>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</si>
  <si>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</si>
  <si>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</si>
  <si>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</si>
  <si>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</si>
  <si>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</si>
  <si>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</si>
  <si>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</si>
  <si>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</si>
  <si>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</si>
  <si>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</si>
  <si>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</si>
  <si>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</si>
  <si>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</si>
  <si>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</si>
  <si>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</si>
  <si>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</si>
  <si>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</si>
  <si>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</si>
  <si>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</si>
  <si>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</si>
  <si>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</si>
  <si>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</si>
  <si>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</si>
  <si>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</si>
  <si>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</si>
  <si>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</si>
  <si>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</si>
  <si>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</si>
  <si>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</si>
  <si>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</si>
  <si>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</si>
  <si>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</si>
  <si>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</si>
  <si>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</si>
  <si>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</si>
  <si>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</si>
  <si>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</si>
  <si>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</si>
  <si>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</si>
  <si>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</si>
  <si>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</si>
  <si>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</si>
  <si>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</si>
  <si>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</si>
  <si>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</si>
  <si>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</si>
  <si>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</si>
  <si>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</si>
  <si>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</si>
  <si>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</si>
  <si>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</si>
  <si>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</si>
  <si>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</si>
  <si>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</si>
  <si>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</si>
  <si>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</si>
  <si>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</si>
  <si>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</si>
  <si>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</si>
  <si>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</si>
  <si>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</si>
  <si>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</si>
  <si>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</si>
  <si>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</si>
  <si>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</si>
  <si>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</si>
  <si>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</si>
  <si>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</si>
  <si>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</si>
  <si>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</si>
  <si>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</si>
  <si>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</si>
  <si>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</si>
  <si>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</si>
  <si>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</si>
  <si>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</si>
  <si>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</si>
  <si>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</si>
  <si>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</si>
  <si>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</si>
  <si>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</si>
  <si>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</si>
  <si>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</si>
  <si>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</si>
  <si>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</si>
  <si>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</si>
  <si>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</si>
  <si>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</si>
  <si>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</si>
  <si>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</si>
  <si>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</si>
  <si>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</si>
  <si>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</si>
  <si>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</si>
  <si>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</si>
  <si>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</si>
  <si>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</si>
  <si>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</si>
  <si>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</si>
  <si>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</si>
  <si>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</si>
  <si>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</si>
  <si>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</si>
  <si>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</si>
  <si>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</si>
  <si>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</si>
  <si>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</si>
  <si>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</si>
  <si>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</si>
  <si>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</si>
  <si>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</si>
  <si>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</si>
  <si>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</si>
  <si>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</si>
  <si>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</si>
  <si>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</si>
  <si>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</si>
  <si>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</si>
  <si>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</si>
  <si>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</si>
  <si>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</si>
  <si>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</si>
  <si>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</si>
  <si>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</si>
  <si>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</si>
  <si>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</si>
  <si>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</si>
  <si>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</si>
  <si>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</si>
  <si>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</si>
  <si>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</si>
  <si>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</si>
  <si>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</si>
  <si>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</si>
  <si>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</si>
  <si>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</si>
  <si>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</si>
  <si>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</si>
  <si>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</si>
  <si>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</si>
  <si>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</si>
  <si>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</si>
  <si>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</si>
  <si>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</si>
  <si>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</si>
  <si>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</si>
  <si>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</si>
  <si>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</si>
  <si>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</si>
  <si>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</si>
  <si>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</si>
  <si>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</si>
  <si>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</si>
  <si>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</si>
  <si>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</si>
  <si>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</si>
  <si>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</si>
  <si>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</si>
  <si>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</si>
  <si>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</si>
  <si>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</si>
  <si>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</si>
  <si>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</si>
  <si>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</si>
  <si>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</si>
  <si>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</si>
  <si>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</si>
  <si>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</si>
  <si>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</si>
  <si>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</si>
  <si>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</si>
  <si>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</si>
  <si>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</si>
  <si>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</si>
  <si>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</si>
  <si>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</si>
  <si>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</si>
  <si>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</si>
  <si>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</si>
  <si>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</si>
  <si>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</si>
  <si>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</si>
  <si>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</si>
  <si>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</si>
  <si>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</si>
  <si>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</si>
  <si>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</si>
  <si>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</si>
  <si>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</si>
  <si>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</si>
  <si>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</si>
  <si>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</si>
  <si>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</si>
  <si>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</si>
  <si>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</si>
  <si>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</si>
  <si>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</si>
  <si>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</si>
  <si>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</si>
  <si>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</si>
  <si>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</si>
  <si>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</si>
  <si>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</si>
  <si>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</si>
  <si>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</si>
  <si>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</si>
  <si>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</si>
  <si>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</si>
  <si>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</si>
  <si>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</si>
  <si>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</si>
  <si>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</si>
  <si>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</si>
  <si>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</si>
  <si>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</si>
  <si>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</si>
  <si>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</si>
  <si>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</si>
  <si>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</si>
  <si>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</si>
  <si>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</si>
  <si>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</si>
  <si>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</si>
  <si>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</si>
  <si>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</si>
  <si>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</si>
  <si>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</si>
  <si>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</si>
  <si>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</si>
  <si>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</si>
  <si>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</si>
  <si>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</si>
  <si>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</si>
  <si>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</si>
  <si>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</si>
  <si>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</si>
  <si>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</si>
  <si>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</si>
  <si>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</si>
  <si>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</si>
  <si>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</si>
  <si>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</si>
  <si>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</si>
  <si>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</si>
  <si>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</si>
  <si>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</si>
  <si>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</si>
  <si>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</si>
  <si>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</si>
  <si>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</si>
  <si>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</si>
  <si>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</si>
  <si>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</si>
  <si>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</si>
  <si>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</si>
  <si>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</si>
  <si>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</si>
  <si>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</si>
  <si>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</si>
  <si>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</si>
  <si>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</si>
  <si>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</si>
  <si>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</si>
  <si>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</si>
  <si>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</si>
  <si>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</si>
  <si>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</si>
  <si>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</si>
  <si>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</si>
  <si>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</si>
  <si>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</si>
  <si>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</si>
  <si>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</si>
  <si>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</si>
  <si>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</si>
  <si>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</si>
  <si>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</si>
  <si>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</si>
  <si>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</si>
  <si>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</si>
  <si>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</si>
  <si>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</si>
  <si>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</si>
  <si>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</si>
  <si>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</si>
  <si>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</si>
  <si>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</si>
  <si>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</si>
  <si>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</si>
  <si>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</si>
  <si>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</si>
  <si>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</si>
  <si>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</si>
  <si>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</si>
  <si>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</si>
  <si>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</si>
  <si>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</si>
  <si>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</si>
  <si>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</si>
  <si>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</si>
  <si>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</si>
  <si>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</si>
  <si>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</si>
  <si>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</si>
  <si>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</si>
  <si>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</si>
  <si>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</si>
  <si>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</si>
  <si>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</si>
  <si>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</si>
  <si>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</si>
  <si>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</si>
  <si>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</si>
  <si>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</si>
  <si>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</si>
  <si>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</si>
  <si>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</si>
  <si>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</si>
  <si>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</si>
  <si>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</si>
  <si>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</si>
  <si>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</si>
  <si>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</si>
  <si>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</si>
  <si>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</si>
  <si>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</si>
  <si>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</si>
  <si>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</si>
  <si>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</si>
  <si>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</si>
  <si>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</si>
  <si>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</si>
  <si>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</si>
  <si>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</si>
  <si>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</si>
  <si>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</si>
  <si>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</si>
  <si>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</si>
  <si>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</si>
  <si>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</si>
  <si>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</si>
  <si>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</si>
  <si>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</si>
  <si>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</si>
  <si>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</si>
  <si>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</si>
  <si>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</si>
  <si>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</si>
  <si>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</si>
  <si>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</si>
  <si>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</si>
  <si>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</si>
  <si>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</si>
  <si>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</si>
  <si>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</si>
  <si>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</si>
  <si>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</si>
  <si>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</si>
  <si>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</si>
  <si>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</si>
  <si>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</si>
  <si>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</si>
  <si>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</si>
  <si>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</si>
  <si>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</si>
  <si>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</si>
  <si>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</si>
  <si>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</si>
  <si>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</si>
  <si>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</si>
  <si>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</si>
  <si>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</si>
  <si>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</si>
  <si>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</si>
  <si>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</si>
  <si>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</si>
  <si>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</si>
  <si>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</si>
  <si>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</si>
  <si>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</si>
  <si>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</si>
  <si>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</si>
  <si>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</si>
  <si>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</si>
  <si>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</si>
  <si>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</si>
  <si>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</si>
  <si>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</si>
  <si>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</si>
  <si>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</si>
  <si>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</si>
  <si>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</si>
  <si>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</si>
  <si>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</si>
  <si>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</si>
  <si>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</si>
  <si>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</si>
  <si>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</si>
  <si>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</si>
  <si>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</si>
  <si>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</si>
  <si>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</si>
  <si>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</si>
  <si>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</si>
  <si>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</si>
  <si>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</si>
  <si>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</si>
  <si>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</si>
  <si>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</si>
  <si>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</si>
  <si>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</si>
  <si>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</si>
  <si>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</si>
  <si>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</si>
  <si>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</si>
  <si>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</si>
  <si>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</si>
  <si>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</si>
  <si>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</si>
  <si>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</si>
  <si>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</si>
  <si>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</si>
  <si>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</si>
  <si>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</si>
  <si>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</si>
  <si>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</si>
  <si>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</si>
  <si>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</si>
  <si>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</si>
  <si>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</si>
  <si>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</si>
  <si>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</si>
  <si>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</si>
  <si>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</si>
  <si>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</si>
  <si>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</si>
  <si>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</si>
  <si>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</si>
  <si>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</si>
  <si>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</si>
  <si>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</si>
  <si>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</si>
  <si>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</si>
  <si>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</si>
  <si>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</si>
  <si>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</si>
  <si>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</si>
  <si>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</si>
  <si>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</si>
  <si>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</si>
  <si>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</si>
  <si>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</si>
  <si>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</si>
  <si>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</si>
  <si>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</si>
  <si>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</si>
  <si>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</si>
  <si>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</si>
  <si>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</si>
  <si>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</si>
  <si>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</si>
  <si>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</si>
  <si>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</si>
  <si>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</si>
  <si>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</si>
  <si>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</si>
  <si>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</si>
  <si>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</si>
  <si>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</si>
  <si>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</si>
  <si>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</si>
  <si>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</si>
  <si>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</si>
  <si>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</si>
  <si>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</si>
  <si>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</si>
  <si>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</si>
  <si>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</si>
  <si>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</si>
  <si>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</si>
  <si>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</si>
  <si>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</si>
  <si>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</si>
  <si>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</si>
  <si>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</si>
  <si>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</si>
  <si>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</si>
  <si>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</si>
  <si>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</si>
  <si>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</si>
  <si>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</si>
  <si>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</si>
  <si>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</si>
  <si>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</si>
  <si>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</si>
  <si>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</si>
  <si>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</si>
  <si>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</si>
  <si>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</si>
  <si>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</si>
  <si>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</si>
  <si>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</si>
  <si>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</si>
  <si>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</si>
  <si>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</si>
  <si>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</si>
  <si>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</si>
  <si>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</si>
  <si>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</si>
  <si>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</si>
  <si>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</si>
  <si>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</si>
  <si>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</si>
  <si>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</si>
  <si>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</si>
  <si>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</si>
  <si>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</si>
  <si>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</si>
  <si>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</si>
  <si>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</si>
  <si>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</si>
  <si>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</si>
  <si>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</si>
  <si>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</si>
  <si>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</si>
  <si>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</si>
  <si>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</si>
  <si>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</si>
  <si>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</si>
  <si>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</si>
  <si>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</si>
  <si>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</si>
  <si>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</si>
  <si>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</si>
  <si>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</si>
  <si>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</si>
  <si>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</si>
  <si>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</si>
  <si>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</si>
  <si>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</si>
  <si>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</si>
  <si>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</si>
  <si>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</si>
  <si>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</si>
  <si>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</si>
  <si>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</si>
  <si>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</si>
  <si>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</si>
  <si>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</si>
  <si>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</si>
  <si>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</si>
  <si>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</si>
  <si>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</si>
  <si>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</si>
  <si>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</si>
  <si>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</si>
  <si>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</si>
  <si>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</si>
  <si>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</si>
  <si>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</si>
  <si>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</si>
  <si>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</si>
  <si>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</si>
  <si>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</si>
  <si>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</si>
  <si>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</si>
  <si>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</si>
  <si>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</si>
  <si>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</si>
  <si>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</si>
  <si>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</si>
  <si>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</si>
  <si>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</si>
  <si>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</si>
  <si>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</si>
  <si>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</si>
  <si>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</si>
  <si>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</si>
  <si>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</si>
  <si>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</si>
  <si>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</si>
  <si>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</si>
  <si>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</si>
  <si>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</si>
  <si>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</si>
  <si>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</si>
  <si>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</si>
  <si>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</si>
  <si>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</si>
  <si>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</si>
  <si>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</si>
  <si>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</si>
  <si>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</si>
  <si>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</si>
  <si>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</si>
  <si>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</si>
  <si>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</si>
  <si>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</si>
  <si>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</si>
  <si>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</si>
  <si>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</si>
  <si>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</si>
  <si>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</si>
  <si>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</si>
  <si>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</si>
  <si>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</si>
  <si>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</si>
  <si>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</si>
  <si>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</si>
  <si>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</si>
  <si>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</si>
  <si>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</si>
  <si>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</si>
  <si>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</si>
  <si>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</si>
  <si>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</si>
  <si>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</si>
  <si>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</si>
  <si>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</si>
  <si>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</si>
  <si>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</si>
  <si>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</si>
  <si>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</si>
  <si>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</si>
  <si>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</si>
  <si>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</si>
  <si>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</si>
  <si>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</si>
  <si>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</si>
  <si>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</si>
  <si>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</si>
  <si>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</si>
  <si>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</si>
  <si>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</si>
  <si>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</si>
  <si>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</si>
  <si>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</si>
  <si>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</si>
  <si>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</si>
  <si>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</si>
  <si>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</si>
  <si>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</si>
  <si>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</si>
  <si>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</si>
  <si>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</si>
  <si>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</si>
  <si>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</si>
  <si>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</si>
  <si>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</si>
  <si>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</si>
  <si>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</si>
  <si>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</si>
  <si>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</si>
  <si>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</si>
  <si>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</si>
  <si>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</si>
  <si>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</si>
  <si>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</si>
  <si>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</si>
  <si>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</si>
  <si>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</si>
  <si>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</si>
  <si>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</si>
  <si>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</si>
  <si>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</si>
  <si>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</si>
  <si>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</si>
  <si>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</si>
  <si>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</si>
  <si>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</si>
  <si>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</si>
  <si>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</si>
  <si>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</si>
  <si>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</si>
  <si>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</si>
  <si>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</si>
  <si>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</si>
  <si>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</si>
  <si>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</si>
  <si>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</si>
  <si>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</si>
  <si>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</si>
  <si>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</si>
  <si>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</si>
  <si>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</si>
  <si>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</si>
  <si>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</si>
  <si>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</si>
  <si>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</si>
  <si>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</si>
  <si>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</si>
  <si>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</si>
  <si>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</si>
  <si>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</si>
  <si>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</si>
  <si>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</si>
  <si>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</si>
  <si>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</si>
  <si>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</si>
  <si>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</si>
  <si>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</si>
  <si>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</si>
  <si>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</si>
  <si>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</si>
  <si>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</si>
  <si>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</si>
  <si>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</si>
  <si>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</si>
  <si>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</si>
  <si>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</si>
  <si>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</si>
  <si>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</si>
  <si>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</si>
  <si>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</si>
  <si>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</si>
  <si>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</si>
  <si>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</si>
  <si>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</si>
  <si>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</si>
  <si>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</si>
  <si>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</si>
  <si>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</si>
  <si>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</si>
  <si>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</si>
  <si>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</si>
  <si>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</si>
  <si>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</si>
  <si>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</si>
  <si>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</si>
  <si>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</si>
  <si>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</si>
  <si>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</si>
  <si>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</si>
  <si>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</si>
  <si>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</si>
  <si>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</si>
  <si>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</si>
  <si>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</si>
  <si>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</si>
  <si>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</si>
  <si>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</si>
  <si>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</si>
  <si>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</si>
  <si>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</si>
  <si>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</si>
  <si>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</si>
  <si>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</si>
  <si>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</si>
  <si>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</si>
  <si>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</si>
  <si>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</si>
  <si>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</si>
  <si>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</si>
  <si>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</si>
  <si>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</si>
  <si>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</si>
  <si>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</si>
  <si>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</si>
  <si>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</si>
  <si>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</si>
  <si>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</si>
  <si>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</si>
  <si>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</si>
  <si>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</si>
  <si>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</si>
  <si>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</si>
  <si>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</si>
  <si>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</si>
  <si>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</si>
  <si>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</si>
  <si>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</si>
  <si>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</si>
  <si>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</si>
  <si>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</si>
  <si>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</si>
  <si>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</si>
  <si>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</si>
  <si>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</si>
  <si>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</si>
  <si>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</si>
  <si>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</si>
  <si>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</si>
  <si>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</si>
  <si>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</si>
  <si>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</si>
  <si>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</si>
  <si>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</si>
  <si>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</si>
  <si>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</si>
  <si>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</si>
  <si>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</si>
  <si>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</si>
  <si>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</si>
  <si>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</si>
  <si>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</si>
  <si>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</si>
  <si>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</si>
  <si>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</si>
  <si>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</si>
  <si>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</si>
  <si>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</si>
  <si>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</si>
  <si>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</si>
  <si>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</si>
  <si>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</si>
  <si>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</si>
  <si>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</si>
  <si>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</si>
  <si>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</si>
  <si>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</si>
  <si>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</si>
  <si>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</si>
  <si>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</si>
  <si>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</si>
  <si>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</si>
  <si>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</si>
  <si>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</si>
  <si>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</si>
  <si>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</si>
  <si>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</si>
  <si>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</si>
  <si>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</si>
  <si>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</si>
  <si>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</si>
  <si>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</si>
  <si>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</si>
  <si>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</si>
  <si>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</si>
  <si>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</si>
  <si>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</si>
  <si>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</si>
  <si>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</si>
  <si>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</si>
  <si>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</si>
  <si>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</si>
  <si>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</si>
  <si>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</si>
  <si>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</si>
  <si>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</si>
  <si>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</si>
  <si>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</si>
  <si>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</si>
  <si>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</si>
  <si>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</si>
  <si>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</si>
  <si>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</si>
  <si>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</si>
  <si>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</si>
  <si>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</si>
  <si>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</si>
  <si>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</si>
  <si>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</si>
  <si>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</si>
  <si>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</si>
  <si>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</si>
  <si>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</si>
  <si>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</si>
  <si>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</si>
  <si>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</si>
  <si>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</si>
  <si>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</si>
  <si>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</si>
  <si>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</si>
  <si>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</si>
  <si>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</si>
  <si>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</si>
  <si>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</si>
  <si>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</si>
  <si>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</si>
  <si>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</si>
  <si>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</si>
  <si>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</si>
  <si>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</si>
  <si>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</si>
  <si>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</si>
  <si>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</si>
  <si>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</si>
  <si>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</si>
  <si>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</si>
  <si>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</si>
  <si>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</si>
  <si>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</si>
  <si>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</si>
  <si>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</si>
  <si>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</si>
  <si>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</si>
  <si>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</si>
  <si>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</si>
  <si>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</si>
  <si>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</si>
  <si>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</si>
  <si>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</si>
  <si>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</si>
  <si>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</si>
  <si>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</si>
  <si>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</si>
  <si>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</si>
  <si>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</si>
  <si>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</si>
  <si>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</si>
  <si>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</si>
  <si>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</si>
  <si>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</si>
  <si>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</si>
  <si>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</si>
  <si>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</si>
  <si>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</si>
  <si>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</si>
  <si>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</si>
  <si>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</si>
  <si>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</si>
  <si>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</si>
  <si>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</si>
  <si>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</si>
  <si>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</si>
  <si>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</si>
  <si>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</si>
  <si>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</si>
  <si>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</si>
  <si>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</si>
  <si>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</si>
  <si>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</si>
  <si>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</si>
  <si>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</si>
  <si>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</si>
  <si>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</si>
  <si>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</si>
  <si>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</si>
  <si>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</si>
  <si>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</si>
  <si>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</si>
  <si>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</si>
  <si>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</si>
  <si>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</si>
  <si>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</si>
  <si>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</si>
  <si>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</si>
  <si>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</si>
  <si>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</si>
  <si>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</si>
  <si>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</si>
  <si>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</si>
  <si>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</si>
  <si>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</si>
  <si>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</si>
  <si>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</si>
  <si>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</si>
  <si>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</si>
  <si>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</si>
  <si>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</si>
  <si>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</si>
  <si>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</si>
  <si>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</si>
  <si>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</si>
  <si>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</si>
  <si>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</si>
  <si>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</si>
  <si>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</si>
  <si>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</si>
  <si>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</si>
  <si>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</si>
  <si>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</si>
  <si>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</si>
  <si>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</si>
  <si>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</si>
  <si>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</si>
  <si>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</si>
  <si>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</si>
  <si>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</si>
  <si>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</si>
  <si>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</si>
  <si>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</si>
  <si>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</si>
  <si>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</si>
  <si>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</si>
  <si>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</si>
  <si>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</si>
  <si>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</si>
  <si>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</si>
  <si>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</si>
  <si>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</si>
  <si>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</si>
  <si>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</si>
  <si>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</si>
  <si>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</si>
  <si>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</si>
  <si>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</si>
  <si>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</si>
  <si>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</si>
  <si>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</si>
  <si>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</si>
  <si>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</si>
  <si>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</si>
  <si>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</si>
  <si>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</si>
  <si>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</si>
  <si>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</si>
  <si>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</si>
  <si>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</si>
  <si>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</si>
  <si>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</si>
  <si>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</si>
  <si>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</si>
  <si>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</si>
  <si>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</si>
  <si>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</si>
  <si>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</si>
  <si>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</si>
  <si>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</si>
  <si>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</si>
  <si>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</si>
  <si>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</si>
  <si>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</si>
  <si>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</si>
  <si>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</si>
  <si>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</si>
  <si>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</si>
  <si>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</si>
  <si>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</si>
  <si>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</si>
  <si>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</si>
  <si>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</si>
  <si>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</si>
  <si>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</si>
  <si>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</si>
  <si>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</si>
  <si>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</si>
  <si>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</si>
  <si>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</si>
  <si>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</si>
  <si>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</si>
  <si>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</si>
  <si>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</si>
  <si>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</si>
  <si>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</si>
  <si>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</si>
  <si>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</si>
  <si>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</si>
  <si>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</si>
  <si>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</si>
  <si>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</si>
  <si>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</si>
  <si>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</si>
  <si>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</si>
  <si>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</si>
  <si>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</si>
  <si>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</si>
  <si>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</si>
  <si>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</si>
  <si>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</si>
  <si>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</si>
  <si>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</si>
  <si>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</si>
  <si>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</si>
  <si>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</si>
  <si>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</si>
  <si>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</si>
  <si>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</si>
  <si>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</si>
  <si>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</si>
  <si>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</si>
  <si>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</si>
  <si>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</si>
  <si>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</si>
  <si>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</si>
  <si>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</si>
  <si>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</si>
  <si>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</si>
  <si>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</si>
  <si>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</si>
  <si>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</si>
  <si>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</si>
  <si>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</si>
  <si>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</si>
  <si>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</si>
  <si>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</si>
  <si>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</si>
  <si>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</si>
  <si>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</si>
  <si>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</si>
  <si>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</si>
  <si>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</si>
  <si>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</si>
  <si>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</si>
  <si>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</si>
  <si>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</si>
  <si>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</si>
  <si>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</si>
  <si>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</si>
  <si>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</si>
  <si>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</si>
  <si>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</si>
  <si>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</si>
  <si>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</si>
  <si>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</si>
  <si>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</si>
  <si>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</si>
  <si>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</si>
  <si>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</si>
  <si>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</si>
  <si>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</si>
  <si>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</si>
  <si>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</si>
  <si>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</si>
  <si>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</si>
  <si>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</si>
  <si>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</si>
  <si>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</si>
  <si>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</si>
  <si>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</si>
  <si>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</si>
  <si>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</si>
  <si>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</si>
  <si>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</si>
  <si>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</si>
  <si>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</si>
  <si>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</si>
  <si>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</si>
  <si>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</si>
  <si>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</si>
  <si>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</si>
  <si>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</si>
  <si>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</si>
  <si>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</si>
  <si>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</si>
  <si>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</si>
  <si>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</si>
  <si>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</si>
  <si>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</si>
  <si>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</si>
  <si>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</si>
  <si>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</si>
  <si>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</si>
  <si>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</si>
  <si>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</si>
  <si>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</si>
  <si>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</si>
  <si>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</si>
  <si>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</si>
  <si>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</si>
  <si>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</si>
  <si>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</si>
  <si>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</si>
  <si>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</si>
  <si>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</si>
  <si>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</si>
  <si>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</si>
  <si>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</si>
  <si>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</si>
  <si>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</si>
  <si>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</si>
  <si>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</si>
  <si>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</si>
  <si>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</si>
  <si>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</si>
  <si>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</si>
  <si>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</si>
  <si>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</si>
  <si>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</si>
  <si>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</si>
  <si>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</si>
  <si>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</si>
  <si>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</si>
  <si>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</si>
  <si>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</si>
  <si>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</si>
  <si>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</si>
  <si>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</si>
  <si>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</si>
  <si>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</si>
  <si>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</si>
  <si>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</si>
  <si>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</si>
  <si>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</si>
  <si>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</si>
  <si>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</si>
  <si>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</si>
  <si>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</si>
  <si>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</si>
  <si>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</si>
  <si>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</si>
  <si>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</si>
  <si>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</si>
  <si>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</si>
  <si>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</si>
  <si>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</si>
  <si>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</si>
  <si>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</si>
  <si>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</si>
  <si>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</si>
  <si>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</si>
  <si>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</si>
  <si>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</si>
  <si>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</si>
  <si>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</si>
  <si>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</si>
  <si>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</si>
  <si>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</si>
  <si>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</si>
  <si>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</si>
  <si>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</si>
  <si>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</si>
  <si>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</si>
  <si>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</si>
  <si>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</si>
  <si>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</si>
  <si>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</si>
  <si>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</si>
  <si>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</si>
  <si>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</si>
  <si>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</si>
  <si>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</si>
  <si>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</si>
  <si>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</si>
  <si>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</si>
  <si>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</si>
  <si>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</si>
  <si>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</si>
  <si>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</si>
  <si>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</si>
  <si>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</si>
  <si>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</si>
  <si>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</si>
  <si>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</si>
  <si>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</si>
  <si>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</si>
  <si>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</si>
  <si>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</si>
  <si>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</si>
  <si>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</si>
  <si>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</si>
  <si>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</si>
  <si>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</si>
  <si>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</si>
  <si>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</si>
  <si>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</si>
  <si>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</si>
  <si>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</si>
  <si>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</si>
  <si>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</si>
  <si>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</si>
  <si>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</si>
  <si>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</si>
  <si>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</si>
  <si>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</si>
  <si>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</si>
  <si>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</si>
  <si>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</si>
  <si>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</si>
  <si>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</si>
  <si>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</si>
  <si>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</si>
  <si>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</si>
  <si>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</si>
  <si>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</si>
  <si>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</si>
  <si>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</si>
  <si>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</si>
  <si>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</si>
  <si>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</si>
  <si>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</si>
  <si>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</si>
  <si>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</si>
  <si>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</si>
  <si>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</si>
  <si>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</si>
  <si>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</si>
  <si>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</si>
  <si>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</si>
  <si>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</si>
  <si>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</si>
  <si>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</si>
  <si>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</si>
  <si>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</si>
  <si>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</si>
  <si>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</si>
  <si>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</si>
  <si>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</si>
  <si>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</si>
  <si>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</si>
  <si>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</si>
  <si>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</si>
  <si>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</si>
  <si>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</si>
  <si>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</si>
  <si>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</si>
  <si>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</si>
  <si>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</si>
  <si>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</si>
  <si>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</si>
  <si>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</si>
  <si>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</si>
  <si>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</si>
  <si>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</si>
  <si>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</si>
  <si>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</si>
  <si>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</si>
  <si>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</si>
  <si>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</si>
  <si>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</si>
  <si>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</si>
  <si>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</si>
  <si>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</si>
  <si>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</si>
  <si>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</si>
  <si>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</si>
  <si>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</si>
  <si>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</si>
  <si>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</si>
  <si>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</si>
  <si>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</si>
  <si>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</si>
  <si>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</si>
  <si>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</si>
  <si>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</si>
  <si>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</si>
  <si>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</si>
  <si>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</si>
  <si>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</si>
  <si>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</si>
  <si>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</si>
  <si>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</si>
  <si>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</si>
  <si>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</si>
  <si>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</si>
  <si>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</si>
  <si>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</si>
  <si>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</si>
  <si>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</si>
  <si>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</si>
  <si>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</si>
  <si>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</si>
  <si>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</si>
  <si>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</si>
  <si>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</si>
  <si>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</si>
  <si>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</si>
  <si>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</si>
  <si>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</si>
  <si>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</si>
  <si>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</si>
  <si>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</si>
  <si>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</si>
  <si>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</si>
  <si>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</si>
  <si>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</si>
  <si>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</si>
  <si>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</si>
  <si>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</si>
  <si>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</si>
  <si>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</si>
  <si>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</si>
  <si>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</si>
  <si>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</si>
  <si>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</si>
  <si>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</si>
  <si>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</si>
  <si>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</si>
  <si>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</si>
  <si>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</si>
  <si>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</si>
  <si>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</si>
  <si>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</si>
  <si>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</si>
  <si>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</si>
  <si>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</si>
  <si>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</si>
  <si>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</si>
  <si>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</si>
  <si>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</si>
  <si>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</si>
  <si>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</si>
  <si>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</si>
  <si>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</si>
  <si>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</si>
  <si>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</si>
  <si>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</si>
  <si>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</si>
  <si>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</si>
  <si>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</si>
  <si>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</si>
  <si>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</si>
  <si>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</si>
  <si>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</si>
  <si>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</si>
  <si>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</si>
  <si>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</si>
  <si>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</si>
  <si>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</si>
  <si>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</si>
  <si>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</si>
  <si>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</si>
  <si>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</si>
  <si>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</si>
  <si>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</si>
  <si>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</si>
  <si>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</si>
  <si>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</si>
  <si>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</si>
  <si>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</si>
  <si>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</si>
  <si>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</si>
  <si>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</si>
  <si>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</si>
  <si>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</si>
  <si>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</si>
  <si>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</si>
  <si>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</si>
  <si>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</si>
  <si>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</si>
  <si>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</si>
  <si>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</si>
  <si>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</si>
  <si>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</si>
  <si>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</si>
  <si>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</si>
  <si>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</si>
  <si>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</si>
  <si>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</si>
  <si>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</si>
  <si>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</si>
  <si>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</si>
  <si>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</si>
  <si>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</si>
  <si>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</si>
  <si>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</si>
  <si>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</si>
  <si>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</si>
  <si>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</si>
  <si>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</si>
  <si>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</si>
  <si>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</si>
  <si>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</si>
  <si>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</si>
  <si>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</si>
  <si>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</si>
  <si>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</si>
  <si>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</si>
  <si>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</si>
  <si>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</si>
  <si>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</si>
  <si>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</si>
  <si>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</si>
  <si>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</si>
  <si>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</si>
  <si>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</si>
  <si>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</si>
  <si>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</si>
  <si>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</si>
  <si>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</si>
  <si>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</si>
  <si>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</si>
  <si>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</si>
  <si>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</si>
  <si>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</si>
  <si>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</si>
  <si>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</si>
  <si>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</si>
  <si>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</si>
  <si>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</si>
  <si>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</si>
  <si>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</si>
  <si>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</si>
  <si>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</si>
  <si>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</si>
  <si>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</si>
  <si>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</si>
  <si>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</si>
  <si>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</si>
  <si>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</si>
  <si>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</si>
  <si>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</si>
  <si>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</si>
  <si>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</si>
  <si>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</si>
  <si>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</si>
  <si>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</si>
  <si>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</si>
  <si>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</si>
  <si>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</si>
  <si>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</si>
  <si>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</si>
  <si>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</si>
  <si>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</si>
  <si>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</si>
  <si>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</si>
  <si>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</si>
  <si>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</si>
  <si>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</si>
  <si>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</si>
  <si>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</si>
  <si>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</si>
  <si>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</si>
  <si>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</si>
  <si>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</si>
  <si>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</si>
  <si>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</si>
  <si>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</si>
  <si>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</si>
  <si>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</si>
  <si>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</si>
  <si>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</si>
  <si>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</si>
  <si>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</si>
  <si>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</si>
  <si>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</si>
  <si>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</si>
  <si>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</si>
  <si>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</si>
  <si>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</si>
  <si>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</si>
  <si>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</si>
  <si>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</si>
  <si>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</si>
  <si>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</si>
  <si>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</si>
  <si>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</si>
  <si>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</si>
  <si>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</si>
  <si>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</si>
  <si>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</si>
  <si>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</si>
  <si>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</si>
  <si>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</si>
  <si>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</si>
  <si>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</si>
  <si>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</si>
  <si>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</si>
  <si>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</si>
  <si>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</si>
  <si>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</si>
  <si>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</si>
  <si>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</si>
  <si>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</si>
  <si>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</si>
  <si>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</si>
  <si>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</si>
  <si>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</si>
  <si>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</si>
  <si>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</si>
  <si>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</si>
  <si>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</si>
  <si>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</si>
  <si>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</si>
  <si>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</si>
  <si>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</si>
  <si>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</si>
  <si>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</si>
  <si>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</si>
  <si>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</si>
  <si>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</si>
  <si>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</si>
  <si>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</si>
  <si>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</si>
  <si>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</si>
  <si>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</si>
  <si>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</si>
  <si>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</si>
  <si>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</si>
  <si>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</si>
  <si>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</si>
  <si>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</si>
  <si>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</si>
  <si>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</si>
  <si>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</si>
  <si>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</si>
  <si>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</si>
  <si>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</si>
  <si>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</si>
  <si>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</si>
  <si>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</si>
  <si>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</si>
  <si>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</si>
  <si>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</si>
  <si>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</si>
  <si>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</si>
  <si>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</si>
  <si>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</si>
  <si>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</si>
  <si>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</si>
  <si>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</si>
  <si>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</si>
  <si>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</si>
  <si>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</si>
  <si>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</si>
  <si>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</si>
  <si>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</si>
  <si>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</si>
  <si>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</si>
  <si>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</si>
  <si>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</si>
  <si>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</si>
  <si>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</si>
  <si>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</si>
  <si>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</si>
  <si>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</si>
  <si>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</si>
  <si>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</si>
  <si>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</si>
  <si>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</si>
  <si>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</si>
  <si>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</si>
  <si>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</si>
  <si>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</si>
  <si>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</si>
  <si>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</si>
  <si>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</si>
  <si>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</si>
  <si>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</si>
  <si>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</si>
  <si>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</si>
  <si>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</si>
  <si>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</si>
  <si>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</si>
  <si>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</si>
  <si>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</si>
  <si>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</si>
  <si>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</si>
  <si>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</si>
  <si>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</si>
  <si>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</si>
  <si>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</si>
  <si>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</si>
  <si>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</si>
  <si>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</si>
  <si>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</si>
  <si>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</si>
  <si>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</si>
  <si>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</si>
  <si>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</si>
  <si>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</si>
  <si>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</si>
  <si>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</si>
  <si>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</si>
  <si>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</si>
  <si>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</si>
  <si>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</si>
  <si>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</si>
  <si>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</si>
  <si>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</si>
  <si>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</si>
  <si>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</si>
  <si>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</si>
  <si>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</si>
  <si>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</si>
  <si>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</si>
  <si>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</si>
  <si>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</si>
  <si>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</si>
  <si>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</si>
  <si>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</si>
  <si>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</si>
  <si>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</si>
  <si>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</si>
  <si>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</si>
  <si>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</si>
  <si>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</si>
  <si>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</si>
  <si>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</si>
  <si>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</si>
  <si>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</si>
  <si>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</si>
  <si>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</si>
  <si>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</si>
  <si>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</si>
  <si>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</si>
  <si>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</si>
  <si>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</si>
  <si>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</si>
  <si>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</si>
  <si>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</si>
  <si>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</si>
  <si>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</si>
  <si>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</si>
  <si>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</si>
  <si>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</si>
  <si>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</si>
  <si>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</si>
  <si>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</si>
  <si>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</si>
  <si>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</si>
  <si>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</si>
  <si>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</si>
  <si>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</si>
  <si>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</si>
  <si>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</si>
  <si>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</si>
  <si>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</si>
  <si>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</si>
  <si>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</si>
  <si>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</si>
  <si>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</si>
  <si>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</si>
  <si>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</si>
  <si>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</si>
  <si>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</si>
  <si>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</si>
  <si>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</si>
  <si>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</si>
  <si>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</si>
  <si>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</si>
  <si>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</si>
  <si>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</si>
  <si>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</si>
  <si>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</si>
  <si>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</si>
  <si>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</si>
  <si>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</si>
  <si>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</si>
  <si>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</si>
  <si>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</si>
  <si>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</si>
  <si>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</si>
  <si>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</si>
  <si>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</si>
  <si>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</si>
  <si>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</si>
  <si>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</si>
  <si>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</si>
  <si>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</si>
  <si>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</si>
  <si>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</si>
  <si>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</si>
  <si>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</si>
  <si>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</si>
  <si>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</si>
  <si>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</si>
  <si>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</si>
  <si>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</si>
  <si>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</si>
  <si>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</si>
  <si>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</si>
  <si>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</si>
  <si>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</si>
  <si>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</si>
  <si>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</si>
  <si>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</si>
  <si>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</si>
  <si>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</si>
  <si>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</si>
  <si>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</si>
  <si>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</si>
  <si>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</si>
  <si>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</si>
  <si>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</si>
  <si>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</si>
  <si>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</si>
  <si>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</si>
  <si>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</si>
  <si>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</si>
  <si>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</si>
  <si>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</si>
  <si>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</si>
  <si>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</si>
  <si>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</si>
  <si>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</si>
  <si>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</si>
  <si>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</si>
  <si>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</si>
  <si>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</si>
  <si>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</si>
  <si>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</si>
  <si>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</si>
  <si>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</si>
  <si>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</si>
  <si>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</si>
  <si>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</si>
  <si>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</si>
  <si>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</si>
  <si>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</si>
  <si>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</si>
  <si>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</si>
  <si>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</si>
  <si>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</si>
  <si>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</si>
  <si>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</si>
  <si>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</si>
  <si>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</si>
  <si>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</si>
  <si>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</si>
  <si>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</si>
  <si>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</si>
  <si>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</si>
  <si>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</si>
  <si>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</si>
  <si>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</si>
  <si>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</si>
  <si>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</si>
  <si>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</si>
  <si>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</si>
  <si>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</si>
  <si>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</si>
  <si>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</si>
  <si>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</si>
  <si>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</si>
  <si>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</si>
  <si>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</si>
  <si>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</si>
  <si>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</si>
  <si>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</si>
  <si>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</si>
  <si>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</si>
  <si>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</si>
  <si>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</si>
  <si>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</si>
  <si>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</si>
  <si>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</si>
  <si>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</si>
  <si>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</si>
  <si>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</si>
  <si>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</si>
  <si>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</si>
  <si>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</si>
  <si>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</si>
  <si>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</si>
  <si>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</si>
  <si>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</si>
  <si>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</si>
  <si>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</si>
  <si>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</si>
  <si>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</si>
  <si>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</si>
  <si>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</si>
  <si>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</si>
  <si>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</si>
  <si>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</si>
  <si>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</si>
  <si>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</si>
  <si>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</si>
  <si>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</si>
  <si>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</si>
  <si>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</si>
  <si>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</si>
  <si>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</si>
  <si>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</si>
  <si>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</si>
  <si>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</si>
  <si>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</si>
  <si>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</si>
  <si>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</si>
  <si>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</si>
  <si>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</si>
  <si>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</si>
  <si>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</si>
  <si>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</si>
  <si>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</si>
  <si>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</si>
  <si>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</si>
  <si>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</si>
  <si>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</si>
  <si>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</si>
  <si>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</si>
  <si>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</si>
  <si>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</si>
  <si>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</si>
  <si>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</si>
  <si>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</si>
  <si>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</si>
  <si>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</si>
  <si>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</si>
  <si>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</si>
  <si>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</si>
  <si>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</si>
  <si>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</si>
  <si>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</si>
  <si>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</si>
  <si>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</si>
  <si>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</si>
  <si>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</si>
  <si>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</si>
  <si>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</si>
  <si>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</si>
  <si>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</si>
  <si>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</si>
  <si>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</si>
  <si>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</si>
  <si>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</si>
  <si>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</si>
  <si>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</si>
  <si>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</si>
  <si>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</si>
  <si>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</si>
  <si>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</si>
  <si>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</si>
  <si>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</si>
  <si>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</si>
  <si>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</si>
  <si>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</si>
  <si>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</si>
  <si>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</si>
  <si>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</si>
  <si>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</si>
  <si>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</si>
  <si>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</si>
  <si>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</si>
  <si>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</si>
  <si>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</si>
  <si>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</si>
  <si>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</si>
  <si>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</si>
  <si>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</si>
  <si>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</si>
  <si>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</si>
  <si>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</si>
  <si>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</si>
  <si>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</si>
  <si>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</si>
  <si>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</si>
  <si>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</si>
  <si>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</si>
  <si>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</si>
  <si>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</si>
  <si>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</si>
  <si>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</si>
  <si>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</si>
  <si>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</si>
  <si>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</si>
  <si>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</si>
  <si>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</si>
  <si>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</si>
  <si>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</si>
  <si>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</si>
  <si>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</si>
  <si>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</si>
  <si>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</si>
  <si>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</si>
  <si>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</si>
  <si>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</si>
  <si>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</si>
  <si>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</si>
  <si>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</si>
  <si>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</si>
  <si>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</si>
  <si>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</si>
  <si>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</si>
  <si>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</si>
  <si>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</si>
  <si>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</si>
  <si>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</si>
  <si>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</si>
  <si>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</si>
  <si>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</si>
  <si>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</si>
  <si>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</si>
  <si>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</si>
  <si>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</si>
  <si>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</si>
  <si>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</si>
  <si>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</si>
  <si>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</si>
  <si>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</si>
  <si>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</si>
  <si>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</si>
  <si>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</si>
  <si>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</si>
  <si>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</si>
  <si>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</si>
  <si>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</si>
  <si>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</si>
  <si>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</si>
  <si>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</si>
  <si>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</si>
  <si>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</si>
  <si>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</si>
  <si>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</si>
  <si>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</si>
  <si>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</si>
  <si>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</si>
  <si>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</si>
  <si>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</si>
  <si>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</si>
  <si>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</si>
  <si>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</si>
  <si>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</si>
  <si>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</si>
  <si>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</si>
  <si>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</si>
  <si>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</si>
  <si>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</si>
  <si>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</si>
  <si>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</si>
  <si>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</si>
  <si>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</si>
  <si>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</si>
  <si>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</si>
  <si>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</si>
  <si>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</si>
  <si>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</si>
  <si>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</si>
  <si>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</si>
  <si>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</si>
  <si>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</si>
  <si>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</si>
  <si>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</si>
  <si>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</si>
  <si>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</si>
  <si>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</si>
  <si>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</si>
  <si>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</si>
  <si>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</si>
  <si>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</si>
  <si>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</si>
  <si>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</si>
  <si>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</si>
  <si>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</si>
  <si>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</si>
  <si>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</si>
  <si>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</si>
  <si>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</si>
  <si>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</si>
  <si>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</si>
  <si>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</si>
  <si>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</si>
  <si>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</si>
  <si>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</si>
  <si>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</si>
  <si>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</si>
  <si>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</si>
  <si>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</si>
  <si>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</si>
  <si>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</si>
  <si>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</si>
  <si>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</si>
  <si>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</si>
  <si>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</si>
  <si>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</si>
  <si>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</si>
  <si>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</si>
  <si>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</si>
  <si>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</si>
  <si>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</si>
  <si>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</si>
  <si>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</si>
  <si>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</si>
  <si>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</si>
  <si>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</si>
  <si>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</si>
  <si>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</si>
  <si>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</si>
  <si>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</si>
  <si>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</si>
  <si>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</si>
  <si>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</si>
  <si>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</si>
  <si>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</si>
  <si>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</si>
  <si>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</si>
  <si>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</si>
  <si>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</si>
  <si>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</si>
  <si>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</si>
  <si>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</si>
  <si>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</si>
  <si>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</si>
  <si>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</si>
  <si>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</si>
  <si>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</si>
  <si>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</si>
  <si>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</si>
  <si>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</si>
  <si>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</si>
  <si>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</si>
  <si>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</si>
  <si>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</si>
  <si>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</si>
  <si>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</si>
  <si>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</si>
  <si>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</si>
  <si>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</si>
  <si>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</si>
  <si>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</si>
  <si>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</si>
  <si>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</si>
  <si>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</si>
  <si>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</si>
  <si>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</si>
  <si>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</si>
  <si>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</si>
  <si>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</si>
  <si>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</si>
  <si>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</si>
  <si>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</si>
  <si>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</si>
  <si>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</si>
  <si>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</si>
  <si>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</si>
  <si>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</si>
  <si>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</si>
  <si>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</si>
  <si>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</si>
  <si>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</si>
  <si>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</si>
  <si>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</si>
  <si>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</si>
  <si>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</si>
  <si>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</si>
  <si>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</si>
  <si>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</si>
  <si>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</si>
  <si>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</si>
  <si>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</si>
  <si>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</si>
  <si>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</si>
  <si>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</si>
  <si>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</si>
  <si>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</si>
  <si>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</si>
  <si>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</si>
  <si>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</si>
  <si>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</si>
  <si>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</si>
  <si>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</si>
  <si>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</si>
  <si>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</si>
  <si>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</si>
  <si>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</si>
  <si>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</si>
  <si>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</si>
  <si>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</si>
  <si>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</si>
  <si>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</si>
  <si>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</si>
  <si>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</si>
  <si>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</si>
  <si>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</si>
  <si>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</si>
  <si>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</si>
  <si>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</si>
  <si>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</si>
  <si>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</si>
  <si>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</si>
  <si>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</si>
  <si>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</si>
  <si>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</si>
  <si>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</si>
  <si>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</si>
  <si>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</si>
  <si>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</si>
  <si>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</si>
  <si>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</si>
  <si>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</si>
  <si>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</si>
  <si>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</si>
  <si>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</si>
  <si>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</si>
  <si>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</si>
  <si>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</si>
  <si>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</si>
  <si>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</si>
  <si>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</si>
  <si>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</si>
  <si>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</si>
  <si>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</si>
  <si>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</si>
  <si>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</si>
  <si>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</si>
  <si>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</si>
  <si>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</si>
  <si>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</si>
  <si>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</si>
  <si>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</si>
  <si>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</si>
  <si>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</si>
  <si>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</si>
  <si>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</si>
  <si>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</si>
  <si>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</si>
  <si>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</si>
  <si>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</si>
  <si>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</si>
  <si>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</si>
  <si>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</si>
  <si>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</si>
  <si>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</si>
  <si>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</si>
  <si>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</si>
  <si>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</si>
  <si>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</si>
  <si>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</si>
  <si>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</si>
  <si>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</si>
  <si>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</si>
  <si>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</si>
  <si>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</si>
  <si>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</si>
  <si>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</si>
  <si>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</si>
  <si>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</si>
  <si>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</si>
  <si>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</si>
  <si>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</si>
  <si>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</si>
  <si>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</si>
  <si>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</si>
  <si>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</si>
  <si>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</si>
  <si>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</si>
  <si>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</si>
  <si>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</si>
  <si>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</si>
  <si>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</si>
  <si>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</si>
  <si>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</si>
  <si>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</si>
  <si>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</si>
  <si>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</si>
  <si>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</si>
  <si>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</si>
  <si>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</si>
  <si>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</si>
  <si>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</si>
  <si>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</si>
  <si>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</si>
  <si>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</si>
  <si>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</si>
  <si>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</si>
  <si>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</si>
  <si>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</si>
  <si>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</si>
  <si>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</si>
  <si>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</si>
  <si>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</si>
  <si>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</si>
  <si>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</si>
  <si>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</si>
  <si>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</si>
  <si>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</si>
  <si>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</si>
  <si>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</si>
  <si>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</si>
  <si>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</si>
  <si>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</si>
  <si>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</si>
  <si>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</si>
  <si>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</si>
  <si>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</si>
  <si>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</si>
  <si>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</si>
  <si>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</si>
  <si>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</si>
  <si>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</si>
  <si>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</si>
  <si>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</si>
  <si>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</si>
  <si>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</si>
  <si>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</si>
  <si>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</si>
  <si>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</si>
  <si>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</si>
  <si>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</si>
  <si>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</si>
  <si>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</si>
  <si>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</si>
  <si>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</si>
  <si>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</si>
  <si>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</si>
  <si>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</si>
  <si>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</si>
  <si>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</si>
  <si>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</si>
  <si>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</si>
  <si>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</si>
  <si>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</si>
  <si>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</si>
  <si>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</si>
  <si>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</si>
  <si>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</si>
  <si>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</si>
  <si>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</si>
  <si>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</si>
  <si>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</si>
  <si>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</si>
  <si>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</si>
  <si>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</si>
  <si>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</si>
  <si>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</si>
  <si>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</si>
  <si>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</si>
  <si>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</si>
  <si>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</si>
  <si>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</si>
  <si>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</si>
  <si>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</si>
  <si>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</si>
  <si>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</si>
  <si>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</si>
  <si>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</si>
  <si>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</si>
  <si>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</si>
  <si>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</si>
  <si>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</si>
  <si>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</si>
  <si>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</si>
  <si>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</si>
  <si>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</si>
  <si>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</si>
  <si>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</si>
  <si>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</si>
  <si>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</si>
  <si>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</si>
  <si>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</si>
  <si>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</si>
  <si>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</si>
  <si>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</si>
  <si>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</si>
  <si>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</si>
  <si>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</si>
  <si>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</si>
  <si>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</si>
  <si>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</si>
  <si>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</si>
  <si>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</si>
  <si>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</si>
  <si>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</si>
  <si>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</si>
  <si>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</si>
  <si>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</si>
  <si>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</si>
  <si>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</si>
  <si>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</si>
  <si>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</si>
  <si>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</si>
  <si>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</si>
  <si>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</si>
  <si>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</si>
  <si>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</si>
  <si>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</si>
  <si>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</si>
  <si>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</si>
  <si>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</si>
  <si>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</si>
  <si>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</si>
  <si>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</si>
  <si>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</si>
  <si>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</si>
  <si>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</si>
  <si>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</si>
  <si>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</si>
  <si>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</si>
  <si>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</si>
  <si>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</si>
  <si>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</si>
  <si>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</si>
  <si>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</si>
  <si>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</si>
  <si>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</si>
  <si>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</si>
  <si>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</si>
  <si>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</si>
  <si>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</si>
  <si>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</si>
  <si>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</si>
  <si>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</si>
  <si>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</si>
  <si>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</si>
  <si>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</si>
  <si>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</si>
  <si>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</si>
  <si>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</si>
  <si>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</si>
  <si>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</si>
  <si>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</si>
  <si>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</si>
  <si>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</si>
  <si>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</si>
  <si>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</si>
  <si>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</si>
  <si>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</si>
  <si>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</si>
  <si>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</si>
  <si>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</si>
  <si>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</si>
  <si>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</si>
  <si>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</si>
  <si>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</si>
  <si>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</si>
  <si>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</si>
  <si>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</si>
  <si>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</si>
  <si>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</si>
  <si>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</si>
  <si>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</si>
  <si>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</si>
  <si>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</si>
  <si>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</si>
  <si>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</si>
  <si>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</si>
  <si>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</si>
  <si>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</si>
  <si>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</si>
  <si>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</si>
  <si>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</si>
  <si>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</si>
  <si>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</si>
  <si>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</si>
  <si>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</si>
  <si>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</si>
  <si>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</si>
  <si>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</si>
  <si>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</si>
  <si>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</si>
  <si>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</si>
  <si>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</si>
  <si>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</si>
  <si>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</si>
  <si>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</si>
  <si>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</si>
  <si>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</si>
  <si>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</si>
  <si>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</si>
  <si>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</si>
  <si>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</si>
  <si>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</si>
  <si>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</si>
  <si>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</si>
  <si>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</si>
  <si>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</si>
  <si>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</si>
  <si>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</si>
  <si>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</si>
  <si>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</si>
  <si>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</si>
  <si>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</si>
  <si>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</si>
  <si>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</si>
  <si>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</si>
  <si>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</si>
  <si>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</si>
  <si>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</si>
  <si>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</si>
  <si>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</si>
  <si>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</si>
  <si>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</si>
  <si>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</si>
  <si>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</si>
  <si>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</si>
  <si>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</si>
  <si>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</si>
  <si>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</si>
  <si>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</si>
  <si>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</si>
  <si>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</si>
  <si>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</si>
  <si>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</si>
  <si>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</si>
  <si>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</si>
  <si>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</si>
  <si>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</si>
  <si>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</si>
  <si>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</si>
  <si>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</si>
  <si>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</si>
  <si>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</si>
  <si>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</si>
  <si>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</si>
  <si>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</si>
  <si>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</si>
  <si>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</si>
  <si>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</si>
  <si>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</si>
  <si>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</si>
  <si>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</si>
  <si>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</si>
  <si>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</si>
  <si>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</si>
  <si>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</si>
  <si>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</si>
  <si>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</si>
  <si>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</si>
  <si>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</si>
  <si>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</si>
  <si>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</si>
  <si>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</si>
  <si>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</si>
  <si>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</si>
  <si>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</si>
  <si>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</si>
  <si>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</si>
  <si>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</si>
  <si>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</si>
  <si>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</si>
  <si>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</si>
  <si>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</si>
  <si>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</si>
  <si>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</si>
  <si>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</si>
  <si>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</si>
  <si>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</si>
  <si>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</si>
  <si>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</si>
  <si>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</si>
  <si>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</si>
  <si>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</si>
  <si>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</si>
  <si>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</si>
  <si>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</si>
  <si>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</si>
  <si>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</si>
  <si>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</si>
  <si>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</si>
  <si>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</si>
  <si>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</si>
  <si>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</si>
  <si>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</si>
  <si>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</si>
  <si>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</si>
  <si>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</si>
  <si>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</si>
  <si>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</si>
  <si>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</si>
  <si>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</si>
  <si>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</si>
  <si>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</si>
  <si>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</si>
  <si>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</si>
  <si>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</si>
  <si>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</si>
  <si>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</si>
  <si>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</si>
  <si>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</si>
  <si>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</si>
  <si>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</si>
  <si>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</si>
  <si>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</si>
  <si>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</si>
  <si>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</si>
  <si>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</si>
  <si>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</si>
  <si>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</si>
  <si>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</si>
  <si>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</si>
  <si>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</si>
  <si>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</si>
  <si>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</si>
  <si>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</si>
  <si>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</si>
  <si>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</si>
  <si>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</si>
  <si>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</si>
  <si>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</si>
  <si>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</si>
  <si>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</si>
  <si>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</si>
  <si>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</si>
  <si>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</si>
  <si>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</si>
  <si>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</si>
  <si>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</si>
  <si>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</si>
  <si>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</si>
  <si>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</si>
  <si>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</si>
  <si>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</si>
  <si>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</si>
  <si>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</si>
  <si>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</si>
  <si>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</si>
  <si>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</si>
  <si>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</si>
  <si>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</si>
  <si>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</si>
  <si>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</si>
  <si>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</si>
  <si>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</si>
  <si>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</si>
  <si>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</si>
  <si>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</si>
  <si>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</si>
  <si>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</si>
  <si>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</si>
  <si>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</si>
  <si>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</si>
  <si>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</si>
  <si>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</si>
  <si>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</si>
  <si>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</si>
  <si>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</si>
  <si>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</si>
  <si>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</si>
  <si>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</si>
  <si>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</si>
  <si>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</si>
  <si>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</si>
  <si>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</si>
  <si>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</si>
  <si>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</si>
  <si>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</si>
  <si>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</si>
  <si>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</si>
  <si>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</si>
  <si>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</si>
  <si>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</si>
  <si>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</si>
  <si>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</si>
  <si>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</si>
  <si>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</si>
  <si>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</si>
  <si>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</si>
  <si>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</si>
  <si>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</si>
  <si>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</si>
  <si>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</si>
  <si>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</si>
  <si>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</si>
  <si>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</si>
  <si>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</si>
  <si>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</si>
  <si>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</si>
  <si>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</si>
  <si>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</si>
  <si>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</si>
  <si>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</si>
  <si>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</si>
  <si>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</si>
  <si>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</si>
  <si>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</si>
  <si>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</si>
  <si>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</si>
  <si>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</si>
  <si>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</si>
  <si>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</si>
  <si>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</si>
  <si>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</si>
  <si>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</si>
  <si>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</si>
  <si>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</si>
  <si>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</si>
  <si>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</si>
  <si>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</si>
  <si>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</si>
  <si>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</si>
  <si>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</si>
  <si>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</si>
  <si>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</si>
  <si>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</si>
  <si>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</si>
  <si>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</si>
  <si>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</si>
  <si>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</si>
  <si>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</si>
  <si>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</si>
  <si>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</si>
  <si>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</si>
  <si>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</si>
  <si>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</si>
  <si>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</si>
  <si>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</si>
  <si>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</si>
  <si>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</si>
  <si>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</si>
  <si>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</si>
  <si>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</si>
  <si>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</si>
  <si>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</si>
  <si>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</si>
  <si>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</si>
  <si>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</si>
  <si>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</si>
  <si>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</si>
  <si>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</si>
  <si>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</si>
  <si>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</si>
  <si>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</si>
  <si>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</si>
  <si>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</si>
  <si>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</si>
  <si>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</si>
  <si>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</si>
  <si>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</si>
  <si>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</si>
  <si>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</si>
  <si>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</si>
  <si>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</si>
  <si>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</si>
  <si>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</si>
  <si>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</si>
  <si>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</si>
  <si>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</si>
  <si>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</si>
  <si>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</si>
  <si>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</si>
  <si>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</si>
  <si>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</si>
  <si>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</si>
  <si>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</si>
  <si>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</si>
  <si>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</si>
  <si>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</si>
  <si>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</si>
  <si>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</si>
  <si>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</si>
  <si>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</si>
  <si>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</si>
  <si>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</si>
  <si>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</si>
  <si>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</si>
  <si>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</si>
  <si>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</si>
  <si>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</si>
  <si>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</si>
  <si>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</si>
  <si>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</si>
  <si>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</si>
  <si>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</si>
  <si>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</si>
  <si>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</si>
  <si>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</si>
  <si>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</si>
  <si>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</si>
  <si>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</si>
  <si>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</si>
  <si>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</si>
  <si>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</si>
  <si>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</si>
  <si>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</si>
  <si>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</si>
  <si>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</si>
  <si>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</si>
  <si>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</si>
  <si>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</si>
  <si>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</si>
  <si>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</si>
  <si>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</si>
  <si>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</si>
  <si>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</si>
  <si>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</si>
  <si>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</si>
  <si>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</si>
  <si>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</si>
  <si>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</si>
  <si>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</si>
  <si>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</si>
  <si>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</si>
  <si>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</si>
  <si>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</si>
  <si>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</si>
  <si>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</si>
  <si>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</si>
  <si>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</si>
  <si>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</si>
  <si>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</si>
  <si>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</si>
  <si>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</si>
  <si>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</si>
  <si>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</si>
  <si>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</si>
  <si>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</si>
  <si>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</si>
  <si>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</si>
  <si>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</si>
  <si>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</si>
  <si>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</si>
  <si>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</si>
  <si>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</si>
  <si>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</si>
  <si>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</si>
  <si>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</si>
  <si>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</si>
  <si>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</si>
  <si>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</si>
  <si>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</si>
  <si>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</si>
  <si>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</si>
  <si>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</si>
  <si>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</si>
  <si>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</si>
  <si>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</si>
  <si>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</si>
  <si>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</si>
  <si>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</si>
  <si>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</si>
  <si>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</si>
  <si>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</si>
  <si>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</si>
  <si>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</si>
  <si>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</si>
  <si>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</si>
  <si>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</si>
  <si>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</si>
  <si>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</si>
  <si>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</si>
  <si>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</si>
  <si>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</si>
  <si>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</si>
  <si>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</si>
  <si>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</si>
  <si>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</si>
  <si>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</si>
  <si>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</si>
  <si>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</si>
  <si>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</si>
  <si>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</si>
  <si>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</si>
  <si>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</si>
  <si>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</si>
  <si>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</si>
  <si>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</si>
  <si>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</si>
  <si>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</si>
  <si>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</si>
  <si>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</si>
  <si>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</si>
  <si>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</si>
  <si>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</si>
  <si>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</si>
  <si>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</si>
  <si>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</si>
  <si>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</si>
  <si>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</si>
  <si>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</si>
  <si>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</si>
  <si>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</si>
  <si>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</si>
  <si>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</si>
  <si>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</si>
  <si>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</si>
  <si>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</si>
  <si>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</si>
  <si>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</si>
  <si>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</si>
  <si>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</si>
  <si>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</si>
  <si>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</si>
  <si>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</si>
  <si>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</si>
  <si>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</si>
  <si>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</si>
  <si>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</si>
  <si>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</si>
  <si>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</si>
  <si>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</si>
  <si>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</si>
  <si>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</si>
  <si>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</si>
  <si>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</si>
  <si>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</si>
  <si>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</si>
  <si>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</si>
  <si>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</si>
  <si>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</si>
  <si>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</si>
  <si>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</si>
  <si>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</si>
  <si>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</si>
  <si>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</si>
  <si>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</si>
  <si>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</si>
  <si>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</si>
  <si>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</si>
  <si>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</si>
  <si>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</si>
  <si>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</si>
  <si>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</si>
  <si>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</si>
  <si>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</si>
  <si>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</si>
  <si>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</si>
  <si>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</si>
  <si>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</si>
  <si>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</si>
  <si>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</si>
  <si>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</si>
  <si>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</si>
  <si>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</si>
  <si>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</si>
  <si>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</si>
  <si>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</si>
  <si>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</si>
  <si>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</si>
  <si>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</si>
  <si>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</si>
  <si>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</si>
  <si>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</si>
  <si>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</si>
  <si>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</si>
  <si>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</si>
  <si>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</si>
  <si>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</si>
  <si>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</si>
  <si>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</si>
  <si>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</si>
  <si>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</si>
  <si>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</si>
  <si>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</si>
  <si>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</si>
  <si>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</si>
  <si>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</si>
  <si>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</si>
  <si>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</si>
  <si>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</si>
  <si>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</si>
  <si>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</si>
  <si>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</si>
  <si>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</si>
  <si>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</si>
  <si>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</si>
  <si>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</si>
  <si>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</si>
  <si>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</si>
  <si>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</si>
  <si>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</si>
  <si>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</si>
  <si>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</si>
  <si>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</si>
  <si>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</si>
  <si>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</si>
  <si>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</si>
  <si>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</si>
  <si>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</si>
  <si>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</si>
  <si>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</si>
  <si>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</si>
  <si>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</si>
  <si>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</si>
  <si>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</si>
  <si>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</si>
  <si>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</si>
  <si>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</si>
  <si>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</si>
  <si>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</si>
  <si>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</si>
  <si>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</si>
  <si>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</si>
  <si>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</si>
  <si>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</si>
  <si>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</si>
  <si>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</si>
  <si>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</si>
  <si>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</si>
  <si>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</si>
  <si>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</si>
  <si>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</si>
  <si>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</si>
  <si>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</si>
  <si>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</si>
  <si>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</si>
  <si>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</si>
  <si>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</si>
  <si>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</si>
  <si>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</si>
  <si>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</si>
  <si>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</si>
  <si>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</si>
  <si>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</si>
  <si>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</si>
  <si>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</si>
  <si>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</si>
  <si>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</si>
  <si>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</si>
  <si>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</si>
  <si>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</si>
  <si>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</si>
  <si>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</si>
  <si>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</si>
  <si>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</si>
  <si>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</si>
  <si>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</si>
  <si>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</si>
  <si>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</si>
  <si>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</si>
  <si>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</si>
  <si>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</si>
  <si>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</si>
  <si>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</si>
  <si>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</si>
  <si>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</si>
  <si>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</si>
  <si>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</si>
  <si>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</si>
  <si>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</si>
  <si>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</si>
  <si>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</si>
  <si>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</si>
  <si>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</si>
  <si>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</si>
  <si>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</si>
  <si>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</si>
  <si>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</si>
  <si>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</si>
  <si>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</si>
  <si>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</si>
  <si>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</si>
  <si>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</si>
  <si>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</si>
  <si>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</si>
  <si>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</si>
  <si>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</si>
  <si>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</si>
  <si>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</si>
  <si>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</si>
  <si>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</si>
  <si>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</si>
  <si>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</si>
  <si>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</si>
  <si>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</si>
  <si>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</si>
  <si>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</si>
  <si>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</si>
  <si>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</si>
  <si>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</si>
  <si>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</si>
  <si>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</si>
  <si>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</si>
  <si>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</si>
  <si>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</si>
  <si>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</si>
  <si>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</si>
  <si>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</si>
  <si>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</si>
  <si>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</si>
  <si>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</si>
  <si>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</si>
  <si>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</si>
  <si>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</si>
  <si>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</si>
  <si>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</si>
  <si>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</si>
  <si>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</si>
  <si>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</si>
  <si>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</si>
  <si>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</si>
  <si>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</si>
  <si>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</si>
  <si>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</si>
  <si>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</si>
  <si>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</si>
  <si>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</si>
  <si>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</si>
  <si>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</si>
  <si>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</si>
  <si>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</si>
  <si>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</si>
  <si>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</si>
  <si>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</si>
  <si>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</si>
  <si>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</si>
  <si>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</si>
  <si>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</si>
  <si>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</si>
  <si>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</si>
  <si>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</si>
  <si>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</si>
  <si>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</si>
  <si>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</si>
  <si>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</si>
  <si>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</si>
  <si>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</si>
  <si>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</si>
  <si>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</si>
  <si>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</si>
  <si>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</si>
  <si>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</si>
  <si>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</si>
  <si>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</si>
  <si>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</si>
  <si>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</si>
  <si>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</si>
  <si>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</si>
  <si>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</si>
  <si>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</si>
  <si>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</si>
  <si>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</si>
  <si>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</si>
  <si>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</si>
  <si>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</si>
  <si>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</si>
  <si>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</si>
  <si>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</si>
  <si>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</si>
  <si>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</si>
  <si>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</si>
  <si>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</si>
  <si>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</si>
  <si>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</si>
  <si>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</si>
  <si>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</si>
  <si>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</si>
  <si>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</si>
  <si>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</si>
  <si>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</si>
  <si>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</si>
  <si>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</si>
  <si>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</si>
  <si>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</si>
  <si>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</si>
  <si>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</si>
  <si>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</si>
  <si>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</si>
  <si>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</si>
  <si>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</si>
  <si>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</si>
  <si>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</si>
  <si>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</si>
  <si>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</si>
  <si>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</si>
  <si>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</si>
  <si>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</si>
  <si>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</si>
  <si>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</si>
  <si>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</si>
  <si>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</si>
  <si>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</si>
  <si>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</si>
  <si>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</si>
  <si>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</si>
  <si>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</si>
  <si>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</si>
  <si>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</si>
  <si>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</si>
  <si>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</si>
  <si>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</si>
  <si>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</si>
  <si>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</si>
  <si>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</si>
  <si>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</si>
  <si>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</si>
  <si>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</si>
  <si>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</si>
  <si>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</si>
  <si>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</si>
  <si>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</si>
  <si>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</si>
  <si>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</si>
  <si>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</si>
  <si>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</si>
  <si>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</si>
  <si>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</si>
  <si>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</si>
  <si>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</si>
  <si>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</si>
  <si>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</si>
  <si>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</si>
  <si>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</si>
  <si>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</si>
  <si>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</si>
  <si>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</si>
  <si>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</si>
  <si>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</si>
  <si>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</si>
  <si>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</si>
  <si>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</si>
  <si>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</si>
  <si>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</si>
  <si>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</si>
  <si>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</si>
  <si>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</si>
  <si>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</si>
  <si>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</si>
  <si>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</si>
  <si>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</si>
  <si>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</si>
  <si>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</si>
  <si>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</si>
  <si>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</si>
  <si>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</si>
  <si>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</si>
  <si>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</si>
  <si>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</si>
  <si>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</si>
  <si>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</si>
  <si>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</si>
  <si>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</si>
  <si>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</si>
  <si>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</si>
  <si>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</si>
  <si>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</si>
  <si>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</si>
  <si>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</si>
  <si>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</si>
  <si>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</si>
  <si>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</si>
  <si>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</si>
  <si>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</si>
  <si>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</si>
  <si>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</si>
  <si>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</si>
  <si>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</si>
  <si>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</si>
  <si>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</si>
  <si>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</si>
  <si>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</si>
  <si>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</si>
  <si>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</si>
  <si>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</si>
  <si>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</si>
  <si>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</si>
  <si>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</si>
  <si>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</si>
  <si>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</si>
  <si>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</si>
  <si>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</si>
  <si>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</si>
  <si>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</si>
  <si>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</si>
  <si>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</si>
  <si>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</si>
  <si>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</si>
  <si>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</si>
  <si>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</si>
  <si>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</si>
  <si>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</si>
  <si>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</si>
  <si>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</si>
  <si>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</si>
  <si>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</si>
  <si>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</si>
  <si>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</si>
  <si>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</si>
  <si>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</si>
  <si>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</si>
  <si>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</si>
  <si>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</si>
  <si>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</si>
  <si>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</si>
  <si>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</si>
  <si>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</si>
  <si>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</si>
  <si>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</si>
  <si>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</si>
  <si>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</si>
  <si>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</si>
  <si>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</si>
  <si>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</si>
  <si>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</si>
  <si>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</si>
  <si>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</si>
  <si>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</si>
  <si>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</si>
  <si>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</si>
  <si>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</si>
  <si>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</si>
  <si>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</si>
  <si>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</si>
  <si>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</si>
  <si>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</si>
  <si>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</si>
  <si>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</si>
  <si>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</si>
  <si>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</si>
  <si>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</si>
  <si>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</si>
  <si>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</si>
  <si>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</si>
  <si>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</si>
  <si>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</si>
  <si>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</si>
  <si>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</si>
  <si>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</si>
  <si>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</si>
  <si>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</si>
  <si>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</si>
  <si>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</si>
  <si>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</si>
  <si>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</si>
  <si>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</si>
  <si>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</si>
  <si>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</si>
  <si>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</si>
  <si>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</si>
  <si>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</si>
  <si>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</si>
  <si>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</si>
  <si>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</si>
  <si>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</si>
  <si>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</si>
  <si>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</si>
  <si>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</si>
  <si>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</si>
  <si>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</si>
  <si>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</si>
  <si>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</si>
  <si>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</si>
  <si>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</si>
  <si>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</si>
  <si>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</si>
  <si>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</si>
  <si>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</si>
  <si>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</si>
  <si>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</si>
  <si>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</si>
  <si>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</si>
  <si>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</si>
  <si>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</si>
  <si>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</si>
  <si>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</si>
  <si>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</si>
  <si>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</si>
  <si>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</si>
  <si>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</si>
  <si>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</si>
  <si>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</si>
  <si>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</si>
  <si>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</si>
  <si>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</si>
  <si>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</si>
  <si>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</si>
  <si>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</si>
  <si>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</si>
  <si>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</si>
  <si>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</si>
  <si>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</si>
  <si>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</si>
  <si>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</si>
  <si>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</si>
  <si>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</si>
  <si>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</si>
  <si>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</si>
  <si>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</si>
  <si>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</si>
  <si>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</si>
  <si>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</si>
  <si>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</si>
  <si>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</si>
  <si>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</si>
  <si>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</si>
  <si>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</si>
  <si>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</si>
  <si>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</si>
  <si>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</si>
  <si>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</si>
  <si>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</si>
  <si>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</si>
  <si>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</si>
  <si>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</si>
  <si>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</si>
  <si>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</si>
  <si>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</si>
  <si>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</si>
  <si>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</si>
  <si>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</si>
  <si>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</si>
  <si>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</si>
  <si>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</si>
  <si>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</si>
  <si>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</si>
  <si>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</si>
  <si>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</si>
  <si>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</si>
  <si>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</si>
  <si>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</si>
  <si>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</si>
  <si>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</si>
  <si>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</si>
  <si>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</si>
  <si>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</si>
  <si>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</si>
  <si>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</si>
  <si>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</si>
  <si>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</si>
  <si>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</si>
  <si>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</si>
  <si>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</si>
  <si>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</si>
  <si>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</si>
  <si>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</si>
  <si>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</si>
  <si>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</si>
  <si>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</si>
  <si>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</si>
  <si>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</si>
  <si>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</si>
  <si>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</si>
  <si>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</si>
  <si>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</si>
  <si>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</si>
  <si>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</si>
  <si>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</si>
  <si>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</si>
  <si>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</si>
  <si>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</si>
  <si>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</si>
  <si>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</si>
  <si>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</si>
  <si>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</si>
  <si>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</si>
  <si>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</si>
  <si>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</si>
  <si>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</si>
  <si>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</si>
  <si>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</si>
  <si>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</si>
  <si>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</si>
  <si>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</si>
  <si>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</si>
  <si>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</si>
  <si>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</si>
  <si>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</si>
  <si>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</si>
  <si>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</si>
  <si>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</si>
  <si>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</si>
  <si>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</si>
  <si>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</si>
  <si>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</si>
  <si>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</si>
  <si>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</si>
  <si>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</si>
  <si>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</si>
  <si>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</si>
  <si>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</si>
  <si>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</si>
  <si>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</si>
  <si>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</si>
  <si>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</si>
  <si>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</si>
  <si>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</si>
  <si>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</si>
  <si>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</si>
  <si>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</si>
  <si>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</si>
  <si>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</si>
  <si>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</si>
  <si>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</si>
  <si>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</si>
  <si>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</si>
  <si>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</si>
  <si>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</si>
  <si>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</si>
  <si>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</si>
  <si>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</si>
  <si>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</si>
  <si>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</si>
  <si>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</si>
  <si>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</si>
  <si>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</si>
  <si>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</si>
  <si>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</si>
  <si>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</si>
  <si>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</si>
  <si>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</si>
  <si>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</si>
  <si>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</si>
  <si>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</si>
  <si>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</si>
  <si>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</si>
  <si>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</si>
  <si>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</si>
  <si>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</si>
  <si>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</si>
  <si>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</si>
  <si>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</si>
  <si>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</si>
  <si>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</si>
  <si>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</si>
  <si>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</si>
  <si>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</si>
  <si>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</si>
  <si>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</si>
  <si>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</si>
  <si>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</si>
  <si>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</si>
  <si>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</si>
  <si>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</si>
  <si>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</si>
  <si>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</si>
  <si>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</si>
  <si>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</si>
  <si>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</si>
  <si>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</si>
  <si>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</si>
  <si>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</si>
  <si>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</si>
  <si>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</si>
  <si>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</si>
  <si>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</si>
  <si>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</si>
  <si>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</si>
  <si>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</si>
  <si>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</si>
  <si>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</si>
  <si>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</si>
  <si>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</si>
  <si>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</si>
  <si>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</si>
  <si>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</si>
  <si>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</si>
  <si>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</si>
  <si>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</si>
  <si>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</si>
  <si>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</si>
  <si>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</si>
  <si>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</si>
  <si>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</si>
  <si>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</si>
  <si>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</si>
  <si>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</si>
  <si>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</si>
  <si>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</si>
  <si>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</si>
  <si>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</si>
  <si>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</si>
  <si>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</si>
  <si>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</si>
  <si>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</si>
  <si>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</si>
  <si>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</si>
  <si>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</si>
  <si>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</si>
  <si>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</si>
  <si>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</si>
  <si>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</si>
  <si>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</si>
  <si>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</si>
  <si>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</si>
  <si>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</si>
  <si>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</si>
  <si>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</si>
  <si>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</si>
  <si>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</si>
  <si>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</si>
  <si>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</si>
  <si>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</si>
  <si>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</si>
  <si>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</si>
  <si>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</si>
  <si>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</si>
  <si>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</si>
  <si>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</si>
  <si>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</si>
  <si>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</si>
  <si>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</si>
  <si>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</si>
  <si>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</si>
  <si>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</si>
  <si>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</si>
  <si>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</si>
  <si>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</si>
  <si>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</si>
  <si>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</si>
  <si>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</si>
  <si>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</si>
  <si>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</si>
  <si>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</si>
  <si>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</si>
  <si>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</si>
  <si>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</si>
  <si>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</si>
  <si>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</si>
  <si>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</si>
  <si>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</si>
  <si>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</si>
  <si>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</si>
  <si>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</si>
  <si>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</si>
  <si>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</si>
  <si>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</si>
  <si>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</si>
  <si>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</si>
  <si>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</si>
  <si>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</si>
  <si>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</si>
  <si>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</si>
  <si>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</si>
  <si>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</si>
  <si>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</si>
  <si>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</si>
  <si>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</si>
  <si>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</si>
  <si>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</si>
  <si>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</si>
  <si>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</si>
  <si>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</si>
  <si>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</si>
  <si>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</si>
  <si>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</si>
  <si>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</si>
  <si>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</si>
  <si>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</si>
  <si>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</si>
  <si>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</si>
  <si>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</si>
  <si>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</si>
  <si>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</si>
  <si>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</si>
  <si>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</si>
  <si>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</si>
  <si>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</si>
  <si>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</si>
  <si>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</si>
  <si>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</si>
  <si>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</si>
  <si>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</si>
  <si>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</si>
  <si>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</si>
  <si>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</si>
  <si>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</si>
  <si>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</si>
  <si>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</si>
  <si>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</si>
  <si>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</si>
  <si>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</si>
  <si>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</si>
  <si>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</si>
  <si>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</si>
  <si>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</si>
  <si>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</si>
  <si>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</si>
  <si>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</si>
  <si>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</si>
  <si>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</si>
  <si>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</si>
  <si>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</si>
  <si>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</si>
  <si>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</si>
  <si>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</si>
  <si>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</si>
  <si>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</si>
  <si>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</si>
  <si>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</si>
  <si>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</si>
  <si>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</si>
  <si>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</si>
  <si>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</si>
  <si>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</si>
  <si>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</si>
  <si>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</si>
  <si>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</si>
  <si>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</si>
  <si>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</si>
  <si>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</si>
  <si>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</si>
  <si>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</si>
  <si>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</si>
  <si>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</si>
  <si>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</si>
  <si>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</si>
  <si>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</si>
  <si>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</si>
  <si>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</si>
  <si>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</si>
  <si>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</si>
  <si>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</si>
  <si>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</si>
  <si>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</si>
  <si>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</si>
  <si>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</si>
  <si>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</si>
  <si>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</si>
  <si>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</si>
  <si>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</si>
  <si>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</si>
  <si>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</si>
  <si>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</si>
  <si>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</si>
  <si>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</si>
  <si>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</si>
  <si>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</si>
  <si>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</si>
  <si>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</si>
  <si>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</si>
  <si>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</si>
  <si>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</si>
  <si>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</si>
  <si>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</si>
  <si>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</si>
  <si>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</si>
  <si>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</si>
  <si>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</si>
  <si>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</si>
  <si>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</si>
  <si>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</si>
  <si>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</si>
  <si>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</si>
  <si>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</si>
  <si>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</si>
  <si>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</si>
  <si>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</si>
  <si>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</si>
  <si>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</si>
  <si>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</si>
  <si>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</si>
  <si>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</si>
  <si>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</si>
  <si>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</si>
  <si>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</si>
  <si>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</si>
  <si>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</si>
  <si>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</si>
  <si>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</si>
  <si>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</si>
  <si>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</si>
  <si>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</si>
  <si>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</si>
  <si>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</si>
  <si>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</si>
  <si>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</si>
  <si>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</si>
  <si>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</si>
  <si>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</si>
  <si>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</si>
  <si>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</si>
  <si>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</si>
  <si>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</si>
  <si>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</si>
  <si>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</si>
  <si>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</si>
  <si>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</si>
  <si>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</si>
  <si>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</si>
  <si>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</si>
  <si>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</si>
  <si>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</si>
  <si>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</si>
  <si>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</si>
  <si>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</si>
  <si>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</si>
  <si>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</si>
  <si>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</si>
  <si>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</si>
  <si>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</si>
  <si>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</si>
  <si>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</si>
  <si>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</si>
  <si>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</si>
  <si>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</si>
  <si>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</si>
  <si>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</si>
  <si>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</si>
  <si>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</si>
  <si>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</si>
  <si>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</si>
  <si>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</si>
  <si>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</si>
  <si>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</si>
  <si>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</si>
  <si>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</si>
  <si>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</si>
  <si>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</si>
  <si>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</si>
  <si>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</si>
  <si>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</si>
  <si>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</si>
  <si>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</si>
  <si>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</si>
  <si>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</si>
  <si>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</si>
  <si>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</si>
  <si>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</si>
  <si>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</si>
  <si>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</si>
  <si>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</si>
  <si>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</si>
  <si>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</si>
  <si>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</si>
  <si>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</si>
  <si>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</si>
  <si>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</si>
  <si>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</si>
  <si>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</si>
  <si>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</si>
  <si>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</si>
  <si>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</si>
  <si>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</si>
  <si>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</si>
  <si>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</si>
  <si>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</si>
  <si>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</si>
  <si>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</si>
  <si>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</si>
  <si>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</si>
  <si>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</si>
  <si>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</si>
  <si>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</si>
  <si>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</si>
  <si>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</si>
  <si>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</si>
  <si>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</si>
  <si>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</si>
  <si>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</si>
  <si>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</si>
  <si>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</si>
  <si>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</si>
  <si>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</si>
  <si>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</si>
  <si>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</si>
  <si>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</si>
  <si>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</si>
  <si>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</si>
  <si>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</si>
  <si>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</si>
  <si>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</si>
  <si>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</si>
  <si>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</si>
  <si>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</si>
  <si>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</si>
  <si>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</si>
  <si>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</si>
  <si>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</si>
  <si>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</si>
  <si>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</si>
  <si>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</si>
  <si>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</si>
  <si>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</si>
  <si>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</si>
  <si>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</si>
  <si>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</si>
  <si>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</si>
  <si>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</si>
  <si>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</si>
  <si>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</si>
  <si>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</si>
  <si>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</si>
  <si>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</si>
  <si>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</si>
  <si>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</si>
  <si>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</si>
  <si>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</si>
  <si>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</si>
  <si>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</si>
  <si>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</si>
  <si>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</si>
  <si>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</si>
  <si>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</si>
  <si>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</si>
  <si>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</si>
  <si>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</si>
  <si>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</si>
  <si>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</si>
  <si>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</si>
  <si>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</si>
  <si>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</si>
  <si>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</si>
  <si>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</si>
  <si>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</si>
  <si>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</si>
  <si>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</si>
  <si>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</si>
  <si>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</si>
  <si>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</si>
  <si>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</si>
  <si>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</si>
  <si>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</si>
  <si>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</si>
  <si>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</si>
  <si>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</si>
  <si>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</si>
  <si>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</si>
  <si>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</si>
  <si>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</si>
  <si>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</si>
  <si>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</si>
  <si>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</si>
  <si>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</si>
  <si>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</si>
  <si>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</si>
  <si>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</si>
  <si>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</si>
  <si>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</si>
  <si>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</si>
  <si>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</si>
  <si>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</si>
  <si>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</si>
  <si>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</si>
  <si>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</si>
  <si>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</si>
  <si>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</si>
  <si>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</si>
  <si>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</si>
  <si>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</si>
  <si>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</si>
  <si>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</si>
  <si>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</si>
  <si>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</si>
  <si>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</si>
  <si>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</si>
  <si>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</si>
  <si>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</si>
  <si>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</si>
  <si>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</si>
  <si>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</si>
  <si>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</si>
  <si>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</si>
  <si>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</si>
  <si>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</si>
  <si>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</si>
  <si>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</si>
  <si>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</si>
  <si>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</si>
  <si>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</si>
  <si>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</si>
  <si>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</si>
  <si>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</si>
  <si>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</si>
  <si>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</si>
  <si>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</si>
  <si>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</si>
  <si>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</si>
  <si>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</si>
  <si>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</si>
  <si>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</si>
  <si>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</si>
  <si>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</si>
  <si>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</si>
  <si>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</si>
  <si>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</si>
  <si>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</si>
  <si>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</si>
  <si>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</si>
  <si>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</si>
  <si>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</si>
  <si>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</si>
  <si>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</si>
  <si>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</si>
  <si>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</si>
  <si>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</si>
  <si>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</si>
  <si>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</si>
  <si>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</si>
  <si>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</si>
  <si>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</si>
  <si>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</si>
  <si>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</si>
  <si>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</si>
  <si>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</si>
  <si>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</si>
  <si>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</si>
  <si>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</si>
  <si>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</si>
  <si>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</si>
  <si>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</si>
  <si>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</si>
  <si>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</si>
  <si>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</si>
  <si>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</si>
  <si>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</si>
  <si>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</si>
  <si>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</si>
  <si>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</si>
  <si>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</si>
  <si>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</si>
  <si>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</si>
  <si>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</si>
  <si>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</si>
  <si>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</si>
  <si>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</si>
  <si>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</si>
  <si>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</si>
  <si>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</si>
  <si>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</si>
  <si>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</si>
  <si>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</si>
  <si>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</si>
  <si>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</si>
  <si>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</si>
  <si>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</si>
  <si>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</si>
  <si>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</si>
  <si>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</si>
  <si>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</si>
  <si>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</si>
  <si>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</si>
  <si>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</si>
  <si>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</si>
  <si>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</si>
  <si>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</si>
  <si>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</si>
  <si>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</si>
  <si>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</si>
  <si>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</si>
  <si>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</si>
  <si>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</si>
  <si>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</si>
  <si>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</si>
  <si>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</si>
  <si>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</si>
  <si>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</si>
  <si>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</si>
  <si>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</si>
  <si>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</si>
  <si>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</si>
  <si>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</si>
  <si>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</si>
  <si>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</si>
  <si>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</si>
  <si>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</si>
  <si>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</si>
  <si>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</si>
  <si>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</si>
  <si>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</si>
  <si>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</si>
  <si>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</si>
  <si>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</si>
  <si>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</si>
  <si>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</si>
  <si>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</si>
  <si>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</si>
  <si>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</si>
  <si>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</si>
  <si>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</si>
  <si>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</si>
  <si>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</si>
  <si>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</si>
  <si>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</si>
  <si>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</si>
  <si>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</si>
  <si>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</si>
  <si>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</si>
  <si>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</si>
  <si>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</si>
  <si>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</si>
  <si>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</si>
  <si>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</si>
  <si>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</si>
  <si>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</si>
  <si>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</si>
  <si>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</si>
  <si>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</si>
  <si>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</si>
  <si>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</si>
  <si>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</si>
  <si>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</si>
  <si>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</si>
  <si>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</si>
  <si>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</si>
  <si>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</si>
  <si>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</si>
  <si>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</si>
  <si>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</si>
  <si>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</si>
  <si>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</si>
  <si>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</si>
  <si>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</si>
  <si>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</si>
  <si>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</si>
  <si>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</si>
  <si>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</si>
  <si>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</si>
  <si>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</si>
  <si>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</si>
  <si>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</si>
  <si>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</si>
  <si>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</si>
  <si>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</si>
  <si>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</si>
  <si>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</si>
  <si>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</si>
  <si>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</si>
  <si>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</si>
  <si>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</si>
  <si>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</si>
  <si>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</si>
  <si>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</si>
  <si>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</si>
  <si>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</si>
  <si>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</si>
  <si>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</si>
  <si>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</si>
  <si>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</si>
  <si>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</si>
  <si>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</si>
  <si>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</si>
  <si>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</si>
  <si>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</si>
  <si>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</si>
  <si>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</si>
  <si>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</si>
  <si>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</si>
  <si>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</si>
  <si>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</si>
  <si>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</si>
  <si>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</si>
  <si>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</si>
  <si>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</si>
  <si>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</si>
  <si>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</si>
  <si>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</si>
  <si>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</si>
  <si>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</si>
  <si>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</si>
  <si>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</si>
  <si>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</si>
  <si>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</si>
  <si>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</si>
  <si>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</si>
  <si>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</si>
  <si>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</si>
  <si>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</si>
  <si>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</si>
  <si>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</si>
  <si>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</si>
  <si>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</si>
  <si>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</si>
  <si>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</si>
  <si>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</si>
  <si>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</si>
  <si>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</si>
  <si>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</si>
  <si>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</si>
  <si>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</si>
  <si>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</si>
  <si>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</si>
  <si>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</si>
  <si>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</si>
  <si>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</si>
  <si>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</si>
  <si>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</si>
  <si>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</si>
  <si>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</si>
  <si>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</si>
  <si>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</si>
  <si>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</si>
  <si>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</si>
  <si>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</si>
  <si>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</si>
  <si>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</si>
  <si>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</si>
  <si>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</si>
  <si>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</si>
  <si>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</si>
  <si>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</si>
  <si>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</si>
  <si>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</si>
  <si>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</si>
  <si>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</si>
  <si>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</si>
  <si>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</si>
  <si>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</si>
  <si>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</si>
  <si>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</si>
  <si>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</si>
  <si>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</si>
  <si>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</si>
  <si>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</si>
  <si>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</si>
  <si>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</si>
  <si>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</si>
  <si>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</si>
  <si>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</si>
  <si>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</si>
  <si>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</si>
  <si>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</si>
  <si>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</si>
  <si>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</si>
  <si>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</si>
  <si>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</si>
  <si>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</si>
  <si>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</si>
  <si>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</si>
  <si>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</si>
  <si>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</si>
  <si>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</si>
  <si>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</si>
  <si>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</si>
  <si>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</si>
  <si>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</si>
  <si>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</si>
  <si>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</si>
  <si>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</si>
  <si>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</si>
  <si>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</si>
  <si>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</si>
  <si>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</si>
  <si>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</si>
  <si>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</si>
  <si>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</si>
  <si>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</si>
  <si>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</si>
  <si>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</si>
  <si>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</si>
  <si>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</si>
  <si>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</si>
  <si>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</si>
  <si>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</si>
  <si>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</si>
  <si>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</si>
  <si>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</si>
  <si>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</si>
  <si>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</si>
  <si>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</si>
  <si>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</si>
  <si>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</si>
  <si>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</si>
  <si>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</si>
  <si>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</si>
  <si>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</si>
  <si>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</si>
  <si>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</si>
  <si>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</si>
  <si>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</si>
  <si>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</si>
  <si>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</si>
  <si>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</si>
  <si>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</si>
  <si>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</si>
  <si>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</si>
  <si>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</si>
  <si>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</si>
  <si>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</si>
  <si>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</si>
  <si>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</si>
  <si>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</si>
  <si>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</si>
  <si>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</si>
  <si>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</si>
  <si>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</si>
  <si>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</si>
  <si>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</si>
  <si>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</si>
  <si>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</si>
  <si>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</si>
  <si>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</si>
  <si>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</si>
  <si>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</si>
  <si>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</si>
  <si>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</si>
  <si>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</si>
  <si>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</si>
  <si>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</si>
  <si>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</si>
  <si>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</si>
  <si>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</si>
  <si>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</si>
  <si>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</si>
  <si>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</si>
  <si>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</si>
  <si>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</si>
  <si>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</si>
  <si>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</si>
  <si>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</si>
  <si>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</si>
  <si>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</si>
  <si>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</si>
  <si>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</si>
  <si>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</si>
  <si>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</si>
  <si>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</si>
  <si>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</si>
  <si>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</si>
  <si>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</si>
  <si>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</si>
  <si>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</si>
  <si>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</si>
  <si>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</si>
  <si>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</si>
  <si>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</si>
  <si>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</si>
  <si>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</si>
  <si>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</si>
  <si>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</si>
  <si>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</si>
  <si>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</si>
  <si>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</si>
  <si>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</si>
  <si>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</si>
  <si>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</si>
  <si>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</si>
  <si>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</si>
  <si>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</si>
  <si>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</si>
  <si>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</si>
  <si>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</si>
  <si>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</si>
  <si>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</si>
  <si>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</si>
  <si>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</si>
  <si>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</si>
  <si>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</si>
  <si>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</si>
  <si>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</si>
  <si>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</si>
  <si>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</si>
  <si>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</si>
  <si>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</si>
  <si>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</si>
  <si>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</si>
  <si>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</si>
  <si>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</si>
  <si>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</si>
  <si>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</si>
  <si>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</si>
  <si>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</si>
  <si>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</si>
  <si>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</si>
  <si>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</si>
  <si>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</si>
  <si>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</si>
  <si>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</si>
  <si>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</si>
  <si>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</si>
  <si>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</si>
  <si>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</si>
  <si>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</si>
  <si>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</si>
  <si>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</si>
  <si>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</si>
  <si>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</si>
  <si>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</si>
  <si>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</si>
  <si>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</si>
  <si>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</si>
  <si>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</si>
  <si>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</si>
  <si>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</si>
  <si>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</si>
  <si>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</si>
  <si>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</si>
  <si>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</si>
  <si>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</si>
  <si>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</si>
  <si>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</si>
  <si>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</si>
  <si>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</si>
  <si>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</si>
  <si>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</si>
  <si>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</si>
  <si>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</si>
  <si>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</si>
  <si>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</si>
  <si>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</si>
  <si>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</si>
  <si>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</si>
  <si>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</si>
  <si>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</si>
  <si>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</si>
  <si>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</si>
  <si>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</si>
  <si>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</si>
  <si>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</si>
  <si>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</si>
  <si>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</si>
  <si>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</si>
  <si>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</si>
  <si>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</si>
  <si>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</si>
  <si>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</si>
  <si>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</si>
  <si>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</si>
  <si>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</si>
  <si>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</si>
  <si>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</si>
  <si>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</si>
  <si>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</si>
  <si>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</si>
  <si>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</si>
  <si>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</si>
  <si>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</si>
  <si>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</si>
  <si>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</si>
  <si>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</si>
  <si>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</si>
  <si>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</si>
  <si>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</si>
  <si>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</si>
  <si>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</si>
  <si>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</si>
  <si>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</si>
  <si>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</si>
  <si>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</si>
  <si>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</si>
  <si>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</si>
  <si>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</si>
  <si>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</si>
  <si>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</si>
  <si>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</si>
  <si>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</si>
  <si>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</si>
  <si>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</si>
  <si>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</si>
  <si>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</si>
  <si>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</si>
  <si>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</si>
  <si>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</si>
  <si>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</si>
  <si>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</si>
  <si>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</si>
  <si>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</si>
  <si>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</si>
  <si>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</si>
  <si>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</si>
  <si>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</si>
  <si>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</si>
  <si>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</si>
  <si>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</si>
  <si>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</si>
  <si>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</si>
  <si>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</si>
  <si>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</si>
  <si>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</si>
  <si>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</si>
  <si>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</si>
  <si>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</si>
  <si>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</si>
  <si>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</si>
  <si>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</si>
  <si>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</si>
  <si>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</si>
  <si>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</si>
  <si>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</si>
  <si>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</si>
  <si>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</si>
  <si>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</si>
  <si>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</si>
  <si>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</si>
  <si>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</si>
  <si>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</si>
  <si>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</si>
  <si>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</si>
  <si>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</si>
  <si>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</si>
  <si>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</si>
  <si>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</si>
  <si>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</si>
  <si>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</si>
  <si>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</si>
  <si>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</si>
  <si>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</si>
  <si>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</si>
  <si>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</si>
  <si>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</si>
  <si>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</si>
  <si>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</si>
  <si>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</si>
  <si>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</si>
  <si>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</si>
  <si>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</si>
  <si>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</si>
  <si>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</si>
  <si>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</si>
  <si>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</si>
  <si>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</si>
  <si>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</si>
  <si>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</si>
  <si>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</si>
  <si>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</si>
  <si>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</si>
  <si>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</si>
  <si>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</si>
  <si>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</si>
  <si>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</si>
  <si>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</si>
  <si>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</si>
  <si>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</si>
  <si>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</si>
  <si>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</si>
  <si>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</si>
  <si>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</si>
  <si>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</si>
  <si>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</si>
  <si>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</si>
  <si>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</si>
  <si>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</si>
  <si>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</si>
  <si>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</si>
  <si>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</si>
  <si>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</si>
  <si>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</si>
  <si>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</si>
  <si>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</si>
  <si>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</si>
  <si>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</si>
  <si>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</si>
  <si>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</si>
  <si>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</si>
  <si>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</si>
  <si>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</si>
  <si>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</si>
  <si>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</si>
  <si>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</si>
  <si>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</si>
  <si>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</si>
  <si>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</si>
  <si>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</si>
  <si>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</si>
  <si>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</si>
  <si>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</si>
  <si>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</si>
  <si>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</si>
  <si>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</si>
  <si>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</si>
  <si>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</si>
  <si>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</si>
  <si>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</si>
  <si>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</si>
  <si>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</si>
  <si>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</si>
  <si>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</si>
  <si>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</si>
  <si>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</si>
  <si>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</si>
  <si>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</si>
  <si>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</si>
  <si>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</si>
  <si>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</si>
  <si>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</si>
  <si>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</si>
  <si>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</si>
  <si>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</si>
  <si>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</si>
  <si>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</si>
  <si>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</si>
  <si>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</si>
  <si>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</si>
  <si>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</si>
  <si>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</si>
  <si>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</si>
  <si>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</si>
  <si>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</si>
  <si>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</si>
  <si>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</si>
  <si>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</si>
  <si>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</si>
  <si>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</si>
  <si>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</si>
  <si>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</si>
  <si>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</si>
  <si>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</si>
  <si>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</si>
  <si>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</si>
  <si>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</si>
  <si>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</si>
  <si>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</si>
  <si>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</si>
  <si>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</si>
  <si>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</si>
  <si>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</si>
  <si>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</si>
  <si>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</si>
  <si>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</si>
  <si>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</si>
  <si>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</si>
  <si>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</si>
  <si>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</si>
  <si>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</si>
  <si>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</si>
  <si>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</si>
  <si>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</si>
  <si>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</si>
  <si>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</si>
  <si>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</si>
  <si>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</si>
  <si>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</si>
  <si>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</si>
  <si>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</si>
  <si>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</si>
  <si>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</si>
  <si>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</si>
  <si>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</si>
  <si>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</si>
  <si>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</si>
  <si>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</si>
  <si>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</si>
  <si>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</si>
  <si>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</si>
  <si>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</si>
  <si>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</si>
  <si>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</si>
  <si>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</si>
  <si>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</si>
  <si>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</si>
  <si>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</si>
  <si>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</si>
  <si>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</si>
  <si>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</si>
  <si>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</si>
  <si>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</si>
  <si>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</si>
  <si>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</si>
  <si>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</si>
  <si>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</si>
  <si>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</si>
  <si>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</si>
  <si>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</si>
  <si>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</si>
  <si>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</si>
  <si>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</si>
  <si>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</si>
  <si>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</si>
  <si>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</si>
  <si>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</si>
  <si>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</si>
  <si>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</si>
  <si>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</si>
  <si>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</si>
  <si>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</si>
  <si>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</si>
  <si>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</si>
  <si>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</si>
  <si>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</si>
  <si>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</si>
  <si>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</si>
  <si>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</si>
  <si>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</si>
  <si>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</si>
  <si>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</si>
  <si>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</si>
  <si>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</si>
  <si>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</si>
  <si>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</si>
  <si>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</si>
  <si>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</si>
  <si>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</si>
  <si>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</si>
  <si>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</si>
  <si>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</si>
  <si>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</si>
  <si>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</si>
  <si>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</si>
  <si>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</si>
  <si>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</si>
  <si>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</si>
  <si>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</si>
  <si>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</si>
  <si>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</si>
  <si>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</si>
  <si>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</si>
  <si>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</si>
  <si>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</si>
  <si>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</si>
  <si>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</si>
  <si>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</si>
  <si>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</si>
  <si>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</si>
  <si>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</si>
  <si>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</si>
  <si>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</si>
  <si>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</si>
  <si>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</si>
  <si>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</si>
  <si>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</si>
  <si>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</si>
  <si>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</si>
  <si>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</si>
  <si>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</si>
  <si>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</si>
  <si>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</si>
  <si>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</si>
  <si>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</si>
  <si>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</si>
  <si>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</si>
  <si>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</si>
  <si>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</si>
  <si>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</si>
  <si>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</si>
  <si>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</si>
  <si>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</si>
  <si>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</si>
  <si>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</si>
  <si>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</si>
  <si>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</si>
  <si>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</si>
  <si>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</si>
  <si>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</si>
  <si>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</si>
  <si>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</si>
  <si>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</si>
  <si>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</si>
  <si>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</si>
  <si>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</si>
  <si>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</si>
  <si>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</si>
  <si>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</si>
  <si>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</si>
  <si>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</si>
  <si>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</si>
  <si>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</si>
  <si>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</si>
  <si>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</si>
  <si>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</si>
  <si>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</si>
  <si>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</si>
  <si>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</si>
  <si>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</si>
  <si>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</si>
  <si>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</si>
  <si>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</si>
  <si>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</si>
  <si>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</si>
  <si>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</si>
  <si>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</si>
  <si>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</si>
  <si>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</si>
  <si>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</si>
  <si>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</si>
  <si>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</si>
  <si>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</si>
  <si>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</si>
  <si>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</si>
  <si>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</si>
  <si>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</si>
  <si>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</si>
  <si>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</si>
  <si>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</si>
  <si>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</si>
  <si>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</si>
  <si>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</si>
  <si>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</si>
  <si>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</si>
  <si>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</si>
  <si>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</si>
  <si>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</si>
  <si>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</si>
  <si>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</si>
  <si>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</si>
  <si>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</si>
  <si>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</si>
  <si>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</si>
  <si>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</si>
  <si>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</si>
  <si>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</si>
  <si>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</si>
  <si>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</si>
  <si>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</si>
  <si>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</si>
  <si>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</si>
  <si>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</si>
  <si>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</si>
  <si>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</si>
  <si>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</si>
  <si>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</si>
  <si>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</si>
  <si>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</si>
  <si>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</si>
  <si>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</si>
  <si>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</si>
  <si>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</si>
  <si>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</si>
  <si>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</si>
  <si>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</si>
  <si>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</si>
  <si>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</si>
  <si>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</si>
  <si>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</si>
  <si>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</si>
  <si>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</si>
  <si>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</si>
  <si>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</si>
  <si>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</si>
  <si>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</si>
  <si>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</si>
  <si>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</si>
  <si>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</si>
  <si>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</si>
  <si>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</si>
  <si>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</si>
  <si>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</si>
  <si>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</si>
  <si>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</si>
  <si>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</si>
  <si>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</si>
  <si>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</si>
  <si>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</si>
  <si>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</si>
  <si>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</si>
  <si>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</si>
  <si>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</si>
  <si>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</si>
  <si>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</si>
  <si>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</si>
  <si>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</si>
  <si>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</si>
  <si>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</si>
  <si>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</si>
  <si>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</si>
  <si>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</si>
  <si>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</si>
  <si>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</si>
  <si>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</si>
  <si>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</si>
  <si>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</si>
  <si>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</si>
  <si>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</si>
  <si>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</si>
  <si>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</si>
  <si>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</si>
  <si>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</si>
  <si>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</si>
  <si>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</si>
  <si>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</si>
  <si>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</si>
  <si>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</si>
  <si>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</si>
  <si>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</si>
  <si>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</si>
  <si>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</si>
  <si>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</si>
  <si>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</si>
  <si>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</si>
  <si>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</si>
  <si>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</si>
  <si>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</si>
  <si>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</si>
  <si>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</si>
  <si>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</si>
  <si>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</si>
  <si>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</si>
  <si>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</si>
  <si>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</si>
  <si>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</si>
  <si>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</si>
  <si>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</si>
  <si>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</si>
  <si>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</si>
  <si>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</si>
  <si>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</si>
  <si>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</si>
  <si>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</si>
  <si>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</si>
  <si>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</si>
  <si>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</si>
  <si>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</si>
  <si>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</si>
  <si>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</si>
  <si>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</si>
  <si>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</si>
  <si>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</si>
  <si>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</si>
  <si>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</si>
  <si>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</si>
  <si>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</si>
  <si>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</si>
  <si>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</si>
  <si>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</si>
  <si>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</si>
  <si>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</si>
  <si>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</si>
  <si>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</si>
  <si>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</si>
  <si>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</si>
  <si>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</si>
  <si>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</si>
  <si>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</si>
  <si>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</si>
  <si>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</si>
  <si>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</si>
  <si>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</si>
  <si>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</si>
  <si>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</si>
  <si>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</si>
  <si>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</si>
  <si>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</si>
  <si>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</si>
  <si>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</si>
  <si>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</si>
  <si>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</si>
  <si>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</si>
  <si>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</si>
  <si>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</si>
  <si>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</si>
  <si>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</si>
  <si>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</si>
  <si>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</si>
  <si>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</si>
  <si>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</si>
  <si>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</si>
  <si>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</si>
  <si>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</si>
  <si>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</si>
  <si>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</si>
  <si>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</si>
  <si>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</si>
  <si>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</si>
  <si>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</si>
  <si>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</si>
  <si>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</si>
  <si>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</si>
  <si>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</si>
  <si>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</si>
  <si>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</si>
  <si>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</si>
  <si>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</si>
  <si>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</si>
  <si>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</si>
  <si>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</si>
  <si>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</si>
  <si>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</si>
  <si>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</si>
  <si>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</si>
  <si>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</si>
  <si>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</si>
  <si>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</si>
  <si>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</si>
  <si>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</si>
  <si>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</si>
  <si>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</si>
  <si>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</si>
  <si>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</si>
  <si>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</si>
  <si>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</si>
  <si>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</si>
  <si>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</si>
  <si>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</si>
  <si>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</si>
  <si>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</si>
  <si>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</si>
  <si>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</si>
  <si>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</si>
  <si>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</si>
  <si>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</si>
  <si>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</si>
  <si>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</si>
  <si>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</si>
  <si>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</si>
  <si>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</si>
  <si>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</si>
  <si>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</si>
  <si>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</si>
  <si>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</si>
  <si>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</si>
  <si>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</si>
  <si>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</si>
  <si>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</si>
  <si>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</si>
  <si>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</si>
  <si>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</si>
  <si>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</si>
  <si>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</si>
  <si>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</si>
  <si>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</si>
  <si>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</si>
  <si>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</si>
  <si>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</si>
  <si>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</si>
  <si>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</si>
  <si>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</si>
  <si>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</si>
  <si>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</si>
  <si>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</si>
  <si>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</si>
  <si>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</si>
  <si>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</si>
  <si>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</si>
  <si>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</si>
  <si>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</si>
  <si>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</si>
  <si>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</si>
  <si>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</si>
  <si>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</si>
  <si>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</si>
  <si>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</si>
  <si>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</si>
  <si>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</si>
  <si>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</si>
  <si>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</si>
  <si>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</si>
  <si>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</si>
  <si>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</si>
  <si>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</si>
  <si>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</si>
  <si>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</si>
  <si>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</si>
  <si>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</si>
  <si>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</si>
  <si>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</si>
  <si>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</si>
  <si>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</si>
  <si>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</si>
  <si>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</si>
  <si>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</si>
  <si>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</si>
  <si>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</si>
  <si>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</si>
  <si>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</si>
  <si>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</si>
  <si>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</si>
  <si>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</si>
  <si>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</si>
  <si>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</si>
  <si>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</si>
  <si>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</si>
  <si>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</si>
  <si>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</si>
  <si>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</si>
  <si>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</si>
  <si>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</si>
  <si>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</si>
  <si>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</si>
  <si>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</si>
  <si>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</si>
  <si>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</si>
  <si>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</si>
  <si>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</si>
  <si>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</si>
  <si>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</si>
  <si>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</si>
  <si>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</si>
  <si>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</si>
  <si>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</si>
  <si>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</si>
  <si>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</si>
  <si>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</si>
  <si>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</si>
  <si>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</si>
  <si>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</si>
  <si>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</si>
  <si>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</si>
  <si>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</si>
  <si>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</si>
  <si>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</si>
  <si>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</si>
  <si>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</si>
  <si>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</si>
  <si>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</si>
  <si>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</si>
  <si>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</si>
  <si>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</si>
  <si>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</si>
  <si>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</si>
  <si>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</si>
  <si>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</si>
  <si>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</si>
  <si>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</si>
  <si>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</si>
  <si>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</si>
  <si>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</si>
  <si>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</si>
  <si>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</si>
  <si>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</si>
  <si>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</si>
  <si>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</si>
  <si>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</si>
  <si>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</si>
  <si>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</si>
  <si>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</si>
  <si>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</si>
  <si>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</si>
  <si>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</si>
  <si>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</si>
  <si>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</si>
  <si>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</si>
  <si>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</si>
  <si>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</si>
  <si>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</si>
  <si>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</si>
  <si>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</si>
  <si>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</si>
  <si>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</si>
  <si>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</si>
  <si>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</si>
  <si>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</si>
  <si>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</si>
  <si>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</si>
  <si>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</si>
  <si>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</si>
  <si>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</si>
  <si>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</si>
  <si>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</si>
  <si>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</si>
  <si>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</si>
  <si>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</si>
  <si>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</si>
  <si>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</si>
  <si>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</si>
  <si>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</si>
  <si>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</si>
  <si>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</si>
  <si>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</si>
  <si>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</si>
  <si>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</si>
  <si>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</si>
  <si>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</si>
  <si>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</si>
  <si>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</si>
  <si>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</si>
  <si>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</si>
  <si>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</si>
  <si>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</si>
  <si>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</si>
  <si>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</si>
  <si>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</si>
  <si>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</si>
  <si>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</si>
  <si>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</si>
  <si>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</si>
  <si>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</si>
  <si>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</si>
  <si>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</si>
  <si>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</si>
  <si>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</si>
  <si>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</si>
  <si>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</si>
  <si>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</si>
  <si>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</si>
  <si>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</si>
  <si>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</si>
  <si>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</si>
  <si>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</si>
  <si>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</si>
  <si>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</si>
  <si>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</si>
  <si>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</si>
  <si>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</si>
  <si>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</si>
  <si>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</si>
  <si>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</si>
  <si>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</si>
  <si>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</si>
  <si>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</si>
  <si>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</si>
  <si>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</si>
  <si>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</si>
  <si>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</si>
  <si>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</si>
  <si>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</si>
  <si>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</si>
  <si>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</si>
  <si>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</si>
  <si>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</si>
  <si>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</si>
  <si>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</si>
  <si>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</si>
  <si>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</si>
  <si>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</si>
  <si>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</si>
  <si>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</si>
  <si>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</si>
  <si>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</si>
  <si>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</si>
  <si>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</si>
  <si>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</si>
  <si>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</si>
  <si>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</si>
  <si>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</si>
  <si>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</si>
  <si>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</si>
  <si>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</si>
  <si>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</si>
  <si>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</si>
  <si>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</si>
  <si>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</si>
  <si>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</si>
  <si>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</si>
  <si>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</si>
  <si>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</si>
  <si>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</si>
  <si>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</si>
  <si>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</si>
  <si>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</si>
  <si>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</si>
  <si>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</si>
  <si>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</si>
  <si>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</si>
  <si>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</si>
  <si>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</si>
  <si>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</si>
  <si>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</si>
  <si>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</si>
  <si>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</si>
  <si>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</si>
  <si>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</si>
  <si>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</si>
  <si>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</si>
  <si>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</si>
  <si>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</si>
  <si>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</si>
  <si>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</si>
  <si>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</si>
  <si>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</si>
  <si>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</si>
  <si>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</si>
  <si>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</si>
  <si>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</si>
  <si>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</si>
  <si>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</si>
  <si>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</si>
  <si>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</si>
  <si>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</si>
  <si>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</si>
  <si>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</si>
  <si>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</si>
  <si>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</si>
  <si>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</si>
  <si>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</si>
  <si>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</si>
  <si>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</si>
  <si>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</si>
  <si>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</si>
  <si>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</si>
  <si>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</si>
  <si>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</si>
  <si>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</si>
  <si>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</si>
  <si>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</si>
  <si>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</si>
  <si>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</si>
  <si>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</si>
  <si>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</si>
  <si>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</si>
  <si>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</si>
  <si>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</si>
  <si>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</si>
  <si>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</si>
  <si>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</si>
  <si>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</si>
  <si>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</si>
  <si>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</si>
  <si>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</si>
  <si>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</si>
  <si>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</si>
  <si>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</si>
  <si>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</si>
  <si>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</si>
  <si>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</si>
  <si>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</si>
  <si>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</si>
  <si>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</si>
  <si>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</si>
  <si>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</si>
  <si>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</si>
  <si>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</si>
  <si>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</si>
  <si>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</si>
  <si>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</si>
  <si>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</si>
  <si>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</si>
  <si>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</si>
  <si>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</si>
  <si>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</si>
  <si>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</si>
  <si>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</si>
  <si>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</si>
  <si>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</si>
  <si>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</si>
  <si>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</si>
  <si>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</si>
  <si>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</si>
  <si>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</si>
  <si>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</si>
  <si>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</si>
  <si>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</si>
  <si>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</si>
  <si>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</si>
  <si>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</si>
  <si>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</si>
  <si>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</si>
  <si>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</si>
  <si>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</si>
  <si>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</si>
  <si>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</si>
  <si>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</si>
  <si>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</si>
  <si>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</si>
  <si>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</si>
  <si>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</si>
  <si>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</si>
  <si>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</si>
  <si>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</si>
  <si>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</si>
  <si>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</si>
  <si>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</si>
  <si>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</si>
  <si>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</si>
  <si>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</si>
  <si>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</si>
  <si>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</si>
  <si>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</si>
  <si>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</si>
  <si>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</si>
  <si>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</si>
  <si>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</si>
  <si>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</si>
  <si>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</si>
  <si>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</si>
  <si>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</si>
  <si>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</si>
  <si>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</si>
  <si>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</si>
  <si>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</si>
  <si>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</si>
  <si>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</si>
  <si>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</si>
  <si>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</si>
  <si>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</si>
  <si>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</si>
  <si>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</si>
  <si>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</si>
  <si>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</si>
  <si>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</si>
  <si>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</si>
  <si>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</si>
  <si>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</si>
  <si>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</si>
  <si>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</si>
  <si>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</si>
  <si>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</si>
  <si>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</si>
  <si>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</si>
  <si>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</si>
  <si>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</si>
  <si>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</si>
  <si>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</si>
  <si>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</si>
  <si>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</si>
  <si>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</si>
  <si>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</si>
  <si>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</si>
  <si>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</si>
  <si>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</si>
  <si>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</si>
  <si>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</si>
  <si>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</si>
  <si>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</si>
  <si>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</si>
  <si>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</si>
  <si>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</si>
  <si>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</si>
  <si>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</si>
  <si>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</si>
  <si>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</si>
  <si>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</si>
  <si>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</si>
  <si>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</si>
  <si>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</si>
  <si>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</si>
  <si>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</si>
  <si>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</si>
  <si>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</si>
  <si>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</si>
  <si>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</si>
  <si>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</si>
  <si>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</si>
  <si>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</si>
  <si>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</si>
  <si>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</si>
  <si>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</si>
  <si>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</si>
  <si>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</si>
  <si>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</si>
  <si>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</si>
  <si>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</si>
  <si>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</si>
  <si>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</si>
  <si>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</si>
  <si>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</si>
  <si>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</si>
  <si>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</si>
  <si>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</si>
  <si>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</si>
  <si>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</si>
  <si>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</si>
  <si>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</si>
  <si>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</si>
  <si>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</si>
  <si>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</si>
  <si>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</si>
  <si>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</si>
  <si>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</si>
  <si>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</si>
  <si>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</si>
  <si>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</si>
  <si>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</si>
  <si>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</si>
  <si>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</si>
  <si>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</si>
  <si>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</si>
  <si>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</si>
  <si>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</si>
  <si>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</si>
  <si>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</si>
  <si>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</si>
  <si>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</si>
  <si>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</si>
  <si>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</si>
  <si>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</si>
  <si>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</si>
  <si>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</si>
  <si>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</si>
  <si>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</si>
  <si>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</si>
  <si>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</si>
  <si>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</si>
  <si>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</si>
  <si>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</si>
  <si>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</si>
  <si>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</si>
  <si>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</si>
  <si>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</si>
  <si>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</si>
  <si>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</si>
  <si>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</si>
  <si>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</si>
  <si>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</si>
  <si>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</si>
  <si>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</si>
  <si>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</si>
  <si>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</si>
  <si>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</si>
  <si>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</si>
  <si>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</si>
  <si>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</si>
  <si>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</si>
  <si>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</si>
  <si>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</si>
  <si>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</si>
  <si>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</si>
  <si>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</si>
  <si>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</si>
  <si>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</si>
  <si>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</si>
  <si>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</si>
  <si>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</si>
  <si>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</si>
  <si>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</si>
  <si>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</si>
  <si>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</si>
  <si>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</si>
  <si>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</si>
  <si>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</si>
  <si>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</si>
  <si>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</si>
  <si>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</si>
  <si>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</si>
  <si>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</si>
  <si>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</si>
  <si>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</si>
  <si>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</si>
  <si>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</si>
  <si>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</si>
  <si>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</si>
  <si>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</si>
  <si>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</si>
  <si>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</si>
  <si>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</si>
  <si>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</si>
  <si>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</si>
  <si>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</si>
  <si>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</si>
  <si>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</si>
  <si>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</si>
  <si>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</si>
  <si>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</si>
  <si>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</si>
  <si>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</si>
  <si>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</si>
  <si>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</si>
  <si>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</si>
  <si>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</si>
  <si>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</si>
  <si>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</si>
  <si>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</si>
  <si>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</si>
  <si>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</si>
  <si>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</si>
  <si>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</si>
  <si>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</si>
  <si>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</si>
  <si>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</si>
  <si>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</si>
  <si>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</si>
  <si>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</si>
  <si>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</si>
  <si>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</si>
  <si>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</si>
  <si>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</si>
  <si>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</si>
  <si>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</si>
  <si>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</si>
  <si>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</si>
  <si>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</si>
  <si>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</si>
  <si>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</si>
  <si>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</si>
  <si>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</si>
  <si>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</si>
  <si>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</si>
  <si>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</si>
  <si>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</si>
  <si>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</si>
  <si>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</si>
  <si>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</si>
  <si>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</si>
  <si>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</si>
  <si>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</si>
  <si>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</si>
  <si>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</si>
  <si>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</si>
  <si>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</si>
  <si>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</si>
  <si>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</si>
  <si>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</si>
  <si>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</si>
  <si>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</si>
  <si>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</si>
  <si>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</si>
  <si>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</si>
  <si>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</si>
  <si>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</si>
  <si>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</si>
  <si>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</si>
  <si>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</si>
  <si>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</si>
  <si>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</si>
  <si>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</si>
  <si>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</si>
  <si>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</si>
  <si>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</si>
  <si>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</si>
  <si>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</si>
  <si>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</si>
  <si>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</si>
  <si>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</si>
  <si>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</si>
  <si>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</si>
  <si>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</si>
  <si>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</si>
  <si>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</si>
  <si>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</si>
  <si>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</si>
  <si>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</si>
  <si>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</si>
  <si>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</si>
  <si>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</si>
  <si>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</si>
  <si>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</si>
  <si>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</si>
  <si>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</si>
  <si>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</si>
  <si>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</si>
  <si>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</si>
  <si>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</si>
  <si>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</si>
  <si>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</si>
  <si>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</si>
  <si>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</si>
  <si>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</si>
  <si>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</si>
  <si>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</si>
  <si>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</si>
  <si>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</si>
  <si>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</si>
  <si>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</si>
  <si>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</si>
  <si>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</si>
  <si>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</si>
  <si>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</si>
  <si>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</si>
  <si>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</si>
  <si>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</si>
  <si>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</si>
  <si>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</si>
  <si>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</si>
  <si>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</si>
  <si>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</si>
  <si>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</si>
  <si>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</si>
  <si>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</si>
  <si>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</si>
  <si>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</si>
  <si>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</si>
  <si>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</si>
  <si>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</si>
  <si>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</si>
  <si>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</si>
  <si>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</si>
  <si>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</si>
  <si>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</si>
  <si>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</si>
  <si>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</si>
  <si>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</si>
  <si>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</si>
  <si>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</si>
  <si>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</si>
  <si>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</si>
  <si>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</si>
  <si>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</si>
  <si>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</si>
  <si>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</si>
  <si>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</si>
  <si>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</si>
  <si>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</si>
  <si>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</si>
  <si>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</si>
  <si>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</si>
  <si>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</si>
  <si>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</si>
  <si>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</si>
  <si>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</si>
  <si>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</si>
  <si>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</si>
  <si>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</si>
  <si>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</si>
  <si>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</si>
  <si>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</si>
  <si>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</si>
  <si>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</si>
  <si>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</si>
  <si>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</si>
  <si>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</si>
  <si>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</si>
  <si>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</si>
  <si>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</si>
  <si>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</si>
  <si>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</si>
  <si>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</si>
  <si>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</si>
  <si>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</si>
  <si>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</si>
  <si>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</si>
  <si>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</si>
  <si>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</si>
  <si>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</si>
  <si>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</si>
  <si>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</si>
  <si>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</si>
  <si>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</si>
  <si>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</si>
  <si>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</si>
  <si>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</si>
  <si>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</si>
  <si>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</si>
  <si>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</si>
  <si>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</si>
  <si>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</si>
  <si>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</si>
  <si>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</si>
  <si>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</si>
  <si>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</si>
  <si>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</si>
  <si>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</si>
  <si>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</si>
  <si>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</si>
  <si>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</si>
  <si>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</si>
  <si>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</si>
  <si>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</si>
  <si>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</si>
  <si>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</si>
  <si>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</si>
  <si>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</si>
  <si>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</si>
  <si>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</si>
  <si>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</si>
  <si>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</si>
  <si>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</si>
  <si>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</si>
  <si>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</si>
  <si>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</si>
  <si>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</si>
  <si>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</si>
  <si>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</si>
  <si>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</si>
  <si>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</si>
  <si>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</si>
  <si>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</si>
  <si>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</si>
  <si>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</si>
  <si>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</si>
  <si>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</si>
  <si>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</si>
  <si>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</si>
  <si>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</si>
  <si>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</si>
  <si>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</si>
  <si>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</si>
  <si>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</si>
  <si>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</si>
  <si>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</si>
  <si>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</si>
  <si>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</si>
  <si>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</si>
  <si>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</si>
  <si>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</si>
  <si>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</si>
  <si>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</si>
  <si>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</si>
  <si>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</si>
  <si>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</si>
  <si>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</si>
  <si>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</si>
  <si>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</si>
  <si>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</si>
  <si>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</si>
  <si>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</si>
  <si>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</si>
  <si>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</si>
  <si>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</si>
  <si>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</si>
  <si>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</si>
  <si>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</si>
  <si>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</si>
  <si>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</si>
  <si>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</si>
  <si>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</si>
  <si>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</si>
  <si>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</si>
  <si>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</si>
  <si>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</si>
  <si>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</si>
  <si>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</si>
  <si>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</si>
  <si>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</si>
  <si>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</si>
  <si>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</si>
  <si>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</si>
  <si>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</si>
  <si>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</si>
  <si>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</si>
  <si>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</si>
  <si>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</si>
  <si>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</si>
  <si>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</si>
  <si>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</si>
  <si>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</si>
  <si>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</si>
  <si>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</si>
  <si>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</si>
  <si>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</si>
  <si>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</si>
  <si>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</si>
  <si>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</si>
  <si>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</si>
  <si>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</si>
  <si>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</si>
  <si>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</si>
  <si>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</si>
  <si>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</si>
  <si>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</si>
  <si>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</si>
  <si>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</si>
  <si>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</si>
  <si>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</si>
  <si>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</si>
  <si>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</si>
  <si>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</si>
  <si>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</si>
  <si>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</si>
  <si>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</si>
  <si>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</si>
  <si>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</si>
  <si>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</si>
  <si>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</si>
  <si>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</si>
  <si>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</si>
  <si>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</si>
  <si>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</si>
  <si>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</si>
  <si>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</si>
  <si>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</si>
  <si>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</si>
  <si>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</si>
  <si>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</si>
  <si>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</si>
  <si>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</si>
  <si>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</si>
  <si>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</si>
  <si>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</si>
  <si>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</si>
  <si>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</si>
  <si>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</si>
  <si>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</si>
  <si>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</si>
  <si>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</si>
  <si>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</si>
  <si>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</si>
  <si>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</si>
  <si>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</si>
  <si>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</si>
  <si>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</si>
  <si>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</si>
  <si>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</si>
  <si>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</si>
  <si>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</si>
  <si>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</si>
  <si>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</si>
  <si>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</si>
  <si>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</si>
  <si>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</si>
  <si>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</si>
  <si>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</si>
  <si>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</si>
  <si>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</si>
  <si>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</si>
  <si>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</si>
  <si>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</si>
  <si>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</si>
  <si>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</si>
  <si>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</si>
  <si>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</si>
  <si>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</si>
  <si>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</si>
  <si>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</si>
  <si>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</si>
  <si>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</si>
  <si>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</si>
  <si>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</si>
  <si>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</si>
  <si>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</si>
  <si>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</si>
  <si>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</si>
  <si>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</si>
  <si>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</si>
  <si>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</si>
  <si>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</si>
  <si>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</si>
  <si>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</si>
  <si>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</si>
  <si>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</si>
  <si>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</si>
  <si>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</si>
  <si>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</si>
  <si>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</si>
  <si>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</si>
  <si>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</si>
  <si>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</si>
  <si>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</si>
  <si>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</si>
  <si>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</si>
  <si>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</si>
  <si>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</si>
  <si>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</si>
  <si>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</si>
  <si>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</si>
  <si>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</si>
  <si>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</si>
  <si>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</si>
  <si>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</si>
  <si>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</si>
  <si>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</si>
  <si>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</si>
  <si>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</si>
  <si>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</si>
  <si>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</si>
  <si>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</si>
  <si>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</si>
  <si>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</si>
  <si>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</si>
  <si>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</si>
  <si>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</si>
  <si>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</si>
  <si>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</si>
  <si>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</si>
  <si>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</si>
  <si>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</si>
  <si>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</si>
  <si>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</si>
  <si>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</si>
  <si>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</si>
  <si>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</si>
  <si>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</si>
  <si>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</si>
  <si>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</si>
  <si>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</si>
  <si>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</si>
  <si>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</si>
  <si>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</si>
  <si>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</si>
  <si>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</si>
  <si>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</si>
  <si>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</si>
  <si>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</si>
  <si>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</si>
  <si>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</si>
  <si>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</si>
  <si>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</si>
  <si>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</si>
  <si>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</si>
  <si>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</si>
  <si>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</si>
  <si>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</si>
  <si>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</si>
  <si>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</si>
  <si>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</si>
  <si>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</si>
  <si>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</si>
  <si>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</si>
  <si>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</si>
  <si>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</si>
  <si>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</si>
  <si>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</si>
  <si>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</si>
  <si>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</si>
  <si>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</si>
  <si>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</si>
  <si>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</si>
  <si>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</si>
  <si>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</si>
  <si>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</si>
  <si>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</si>
  <si>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</si>
  <si>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</si>
  <si>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</si>
  <si>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</si>
  <si>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</si>
  <si>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</si>
  <si>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</si>
  <si>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</si>
  <si>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</si>
  <si>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</si>
  <si>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</si>
  <si>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</si>
  <si>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</si>
  <si>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</si>
  <si>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</si>
  <si>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</si>
  <si>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</si>
  <si>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</si>
  <si>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</si>
  <si>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</si>
  <si>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</si>
  <si>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</si>
  <si>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</si>
  <si>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</si>
  <si>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</si>
  <si>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</si>
  <si>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</si>
  <si>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</si>
  <si>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</si>
  <si>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</si>
  <si>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</si>
  <si>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</si>
  <si>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</si>
  <si>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</si>
  <si>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</si>
  <si>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</si>
  <si>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</si>
  <si>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</si>
  <si>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</si>
  <si>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</si>
  <si>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</si>
  <si>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</si>
  <si>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</si>
  <si>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</si>
  <si>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</si>
  <si>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</si>
  <si>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</si>
  <si>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</si>
  <si>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</si>
  <si>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</si>
  <si>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</si>
  <si>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</si>
  <si>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</si>
  <si>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</si>
  <si>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</si>
  <si>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</si>
  <si>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</si>
  <si>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</si>
  <si>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</si>
  <si>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</si>
  <si>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</si>
  <si>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</si>
  <si>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</si>
  <si>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</si>
  <si>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</si>
  <si>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</si>
  <si>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</si>
  <si>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</si>
  <si>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</si>
  <si>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</si>
  <si>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</si>
  <si>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</si>
  <si>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</si>
  <si>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</si>
  <si>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</si>
  <si>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</si>
  <si>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</si>
  <si>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</si>
  <si>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</si>
  <si>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</si>
  <si>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</si>
  <si>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</si>
  <si>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</si>
  <si>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</si>
  <si>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</si>
  <si>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</si>
  <si>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</si>
  <si>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</si>
  <si>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</si>
  <si>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</si>
  <si>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</si>
  <si>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</si>
  <si>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</si>
  <si>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</si>
  <si>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</si>
  <si>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</si>
  <si>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</si>
  <si>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</si>
  <si>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</si>
  <si>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</si>
  <si>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</si>
  <si>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</si>
  <si>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</si>
  <si>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</si>
  <si>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</si>
  <si>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</si>
  <si>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</si>
  <si>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</si>
  <si>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</si>
  <si>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</si>
  <si>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</si>
  <si>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</si>
  <si>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</si>
  <si>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</si>
  <si>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</si>
  <si>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</si>
  <si>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</si>
  <si>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</si>
  <si>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</si>
  <si>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</si>
  <si>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</si>
  <si>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</si>
  <si>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</si>
  <si>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</si>
  <si>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</si>
  <si>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</si>
  <si>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</si>
  <si>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</si>
  <si>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</si>
  <si>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</si>
  <si>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</si>
  <si>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</si>
  <si>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</si>
  <si>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</si>
  <si>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</si>
  <si>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</si>
  <si>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</si>
  <si>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</si>
  <si>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</si>
  <si>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</si>
  <si>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</si>
  <si>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</si>
  <si>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</si>
  <si>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</si>
  <si>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</si>
  <si>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</si>
  <si>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</si>
  <si>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</si>
  <si>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</si>
  <si>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</si>
  <si>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</si>
  <si>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</si>
  <si>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</si>
  <si>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</si>
  <si>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</si>
  <si>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</si>
  <si>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</si>
  <si>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</si>
  <si>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</si>
  <si>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</si>
  <si>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</si>
  <si>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</si>
  <si>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</si>
  <si>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</si>
  <si>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</si>
  <si>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</si>
  <si>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</si>
  <si>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</si>
  <si>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</si>
  <si>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</si>
  <si>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</si>
  <si>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</si>
  <si>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</si>
  <si>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</si>
  <si>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</si>
  <si>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</si>
  <si>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</si>
  <si>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</si>
  <si>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</si>
  <si>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</si>
  <si>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</si>
  <si>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</si>
  <si>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</si>
  <si>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</si>
  <si>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</si>
  <si>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</si>
  <si>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</si>
  <si>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</si>
  <si>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</si>
  <si>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</si>
  <si>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</si>
  <si>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</si>
  <si>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</si>
  <si>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</si>
  <si>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</si>
  <si>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</si>
  <si>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</si>
  <si>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</si>
  <si>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</si>
  <si>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</si>
  <si>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</si>
  <si>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</si>
  <si>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</si>
  <si>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</si>
  <si>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</si>
  <si>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</si>
  <si>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</si>
  <si>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</si>
  <si>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</si>
  <si>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</si>
  <si>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</si>
  <si>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</si>
  <si>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</si>
  <si>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</si>
  <si>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</si>
  <si>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</si>
  <si>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</si>
  <si>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</si>
  <si>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</si>
  <si>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</si>
  <si>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</si>
  <si>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</si>
  <si>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</si>
  <si>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</si>
  <si>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</si>
  <si>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</si>
  <si>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</si>
  <si>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</si>
  <si>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</si>
  <si>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</si>
  <si>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</si>
  <si>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</si>
  <si>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</si>
  <si>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</si>
  <si>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</si>
  <si>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</si>
  <si>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</si>
  <si>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</si>
  <si>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</si>
  <si>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</si>
  <si>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</si>
  <si>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</si>
  <si>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</si>
  <si>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</si>
  <si>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</si>
  <si>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</si>
  <si>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</si>
  <si>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</si>
  <si>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</si>
  <si>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</si>
  <si>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</si>
  <si>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</si>
  <si>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</si>
  <si>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</si>
  <si>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</si>
  <si>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</si>
  <si>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</si>
  <si>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</si>
  <si>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</si>
  <si>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</si>
  <si>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</si>
  <si>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</si>
  <si>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</si>
  <si>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</si>
  <si>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</si>
  <si>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</si>
  <si>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</si>
  <si>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</si>
  <si>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</si>
  <si>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</si>
  <si>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</si>
  <si>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</si>
  <si>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</si>
  <si>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</si>
  <si>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</si>
  <si>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</si>
  <si>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</si>
  <si>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</si>
  <si>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</si>
  <si>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</si>
  <si>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</si>
  <si>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</si>
  <si>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</si>
  <si>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</si>
  <si>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</si>
  <si>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</si>
  <si>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</si>
  <si>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</si>
  <si>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</si>
  <si>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</si>
  <si>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</si>
  <si>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</si>
  <si>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</si>
  <si>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</si>
  <si>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</si>
  <si>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</si>
  <si>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</si>
  <si>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</si>
  <si>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</si>
  <si>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</si>
  <si>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</si>
  <si>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</si>
  <si>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</si>
  <si>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</si>
  <si>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</si>
  <si>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</si>
  <si>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</si>
  <si>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</si>
  <si>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</si>
  <si>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</si>
  <si>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</si>
  <si>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</si>
  <si>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</si>
  <si>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</si>
  <si>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</si>
  <si>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</si>
  <si>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</si>
  <si>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</si>
  <si>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</si>
  <si>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</si>
  <si>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</si>
  <si>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</si>
  <si>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</si>
  <si>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</si>
  <si>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</si>
  <si>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</si>
  <si>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</si>
  <si>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</si>
  <si>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</si>
  <si>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</si>
  <si>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</si>
  <si>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</si>
  <si>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</si>
  <si>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</si>
  <si>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</si>
  <si>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</si>
  <si>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</si>
  <si>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</si>
  <si>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</si>
  <si>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</si>
  <si>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</si>
  <si>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</si>
  <si>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</si>
  <si>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</si>
  <si>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</si>
  <si>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</si>
  <si>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</si>
  <si>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</si>
  <si>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</si>
  <si>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</si>
  <si>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</si>
  <si>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</si>
  <si>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</si>
  <si>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</si>
  <si>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</si>
  <si>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</si>
  <si>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</si>
  <si>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</si>
  <si>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</si>
  <si>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</si>
  <si>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</si>
  <si>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</si>
  <si>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</si>
  <si>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</si>
  <si>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</si>
  <si>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</si>
  <si>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</si>
  <si>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</si>
  <si>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</si>
  <si>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</si>
  <si>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</si>
  <si>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</si>
  <si>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</si>
  <si>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</si>
  <si>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</si>
  <si>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</si>
  <si>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</si>
  <si>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</si>
  <si>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</si>
  <si>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</si>
  <si>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</si>
  <si>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</si>
  <si>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</si>
  <si>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</si>
  <si>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</si>
  <si>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</si>
  <si>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</si>
  <si>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</si>
  <si>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</si>
  <si>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</si>
  <si>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</si>
  <si>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</si>
  <si>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</si>
  <si>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</si>
  <si>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</si>
  <si>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</si>
  <si>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</si>
  <si>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</si>
  <si>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</si>
  <si>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</si>
  <si>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</si>
  <si>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</si>
  <si>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</si>
  <si>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</si>
  <si>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</si>
  <si>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</si>
  <si>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</si>
  <si>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</si>
  <si>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</si>
  <si>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</si>
  <si>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</si>
  <si>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</si>
  <si>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</si>
  <si>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</si>
  <si>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</si>
  <si>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</si>
  <si>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</si>
  <si>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</si>
  <si>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</si>
  <si>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</si>
  <si>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</si>
  <si>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</si>
  <si>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</si>
  <si>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</si>
  <si>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</si>
  <si>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</si>
  <si>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</si>
  <si>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</si>
  <si>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</si>
  <si>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</si>
  <si>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</si>
  <si>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</si>
  <si>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</si>
  <si>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</si>
  <si>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</si>
  <si>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</si>
  <si>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</si>
  <si>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</si>
  <si>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</si>
  <si>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</si>
  <si>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</si>
  <si>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</si>
  <si>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</si>
  <si>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</si>
  <si>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</si>
  <si>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</si>
  <si>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</si>
  <si>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</si>
  <si>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</si>
  <si>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</si>
  <si>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</si>
  <si>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</si>
  <si>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</si>
  <si>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</si>
  <si>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</si>
  <si>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</si>
  <si>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</si>
  <si>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</si>
  <si>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</si>
  <si>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</si>
  <si>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</si>
  <si>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</si>
  <si>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</si>
  <si>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</si>
  <si>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</si>
  <si>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</si>
  <si>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</si>
  <si>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</si>
  <si>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</si>
  <si>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</si>
  <si>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</si>
  <si>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</si>
  <si>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</si>
  <si>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</si>
  <si>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</si>
  <si>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</si>
  <si>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</si>
  <si>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</si>
  <si>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</si>
  <si>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</si>
  <si>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</si>
  <si>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</si>
  <si>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</si>
  <si>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</si>
  <si>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</si>
  <si>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</si>
  <si>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</si>
  <si>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</si>
  <si>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</si>
  <si>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</si>
  <si>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</si>
  <si>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</si>
  <si>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</si>
  <si>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</si>
  <si>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</si>
  <si>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</si>
  <si>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</si>
  <si>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</si>
  <si>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</si>
  <si>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</si>
  <si>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</si>
  <si>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</si>
  <si>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</si>
  <si>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</si>
  <si>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</si>
  <si>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</si>
  <si>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</si>
  <si>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</si>
  <si>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</si>
  <si>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</si>
  <si>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</si>
  <si>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</si>
  <si>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</si>
  <si>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</si>
  <si>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</si>
  <si>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</si>
  <si>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</si>
  <si>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</si>
  <si>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</si>
  <si>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</si>
  <si>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</si>
  <si>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</si>
  <si>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</si>
  <si>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</si>
  <si>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</si>
  <si>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</si>
  <si>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</si>
  <si>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</si>
  <si>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</si>
  <si>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</si>
  <si>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</si>
  <si>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</si>
  <si>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</si>
  <si>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</si>
  <si>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</si>
  <si>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</si>
  <si>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</si>
  <si>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</si>
  <si>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</si>
  <si>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</si>
  <si>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</si>
  <si>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</si>
  <si>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</si>
  <si>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</si>
  <si>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</si>
  <si>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</si>
  <si>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</si>
  <si>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</si>
  <si>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</si>
  <si>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</si>
  <si>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</si>
  <si>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</si>
  <si>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</si>
  <si>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</si>
  <si>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</si>
  <si>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</si>
  <si>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</si>
  <si>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</si>
  <si>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</si>
  <si>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</si>
  <si>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</si>
  <si>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</si>
  <si>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</si>
  <si>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</si>
  <si>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</si>
  <si>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</si>
  <si>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</si>
  <si>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</si>
  <si>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</si>
  <si>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</si>
  <si>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</si>
  <si>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</si>
  <si>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</si>
  <si>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</si>
  <si>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</si>
  <si>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</si>
  <si>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</si>
  <si>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</si>
  <si>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</si>
  <si>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</si>
  <si>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</si>
  <si>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</si>
  <si>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</si>
  <si>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</si>
  <si>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</si>
  <si>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</si>
  <si>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</si>
  <si>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</si>
  <si>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</si>
  <si>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</si>
  <si>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</si>
  <si>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</si>
  <si>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</si>
  <si>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</si>
  <si>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</si>
  <si>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</si>
  <si>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</si>
  <si>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</si>
  <si>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</si>
  <si>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</si>
  <si>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</si>
  <si>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</si>
  <si>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</si>
  <si>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</si>
  <si>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</si>
  <si>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</si>
  <si>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</si>
  <si>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</si>
  <si>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</si>
  <si>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</si>
  <si>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</si>
  <si>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</si>
  <si>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</si>
  <si>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</si>
  <si>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</si>
  <si>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</si>
  <si>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</si>
  <si>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</si>
  <si>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</si>
  <si>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</si>
  <si>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</si>
  <si>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</si>
  <si>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</si>
  <si>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</si>
  <si>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</si>
  <si>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</si>
  <si>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</si>
  <si>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</si>
  <si>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</si>
  <si>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</si>
  <si>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</si>
  <si>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</si>
  <si>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</si>
  <si>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</si>
  <si>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</si>
  <si>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</si>
  <si>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</si>
  <si>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</si>
  <si>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</si>
  <si>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</si>
  <si>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</si>
  <si>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</si>
  <si>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</si>
  <si>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</si>
  <si>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</si>
  <si>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</si>
  <si>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</si>
  <si>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</si>
  <si>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</si>
  <si>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</si>
  <si>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</si>
  <si>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</si>
  <si>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</si>
  <si>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</si>
  <si>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</si>
  <si>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</si>
  <si>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</si>
  <si>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</si>
  <si>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</si>
  <si>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</si>
  <si>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</si>
  <si>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</si>
  <si>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</si>
  <si>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</si>
  <si>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</si>
  <si>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</si>
  <si>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</si>
  <si>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</si>
  <si>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</si>
  <si>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</si>
  <si>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</si>
  <si>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</si>
  <si>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</si>
  <si>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</si>
  <si>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</si>
  <si>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</si>
  <si>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</si>
  <si>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</si>
  <si>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</si>
  <si>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</si>
  <si>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</si>
  <si>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</si>
  <si>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</si>
  <si>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</si>
  <si>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</si>
  <si>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</si>
  <si>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</si>
  <si>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</si>
  <si>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</si>
  <si>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</si>
  <si>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</si>
  <si>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</si>
  <si>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</si>
  <si>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</si>
  <si>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</si>
  <si>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</si>
  <si>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</si>
  <si>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</si>
  <si>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</si>
  <si>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</si>
  <si>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</si>
  <si>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</si>
  <si>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</si>
  <si>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</si>
  <si>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</si>
  <si>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</si>
  <si>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</si>
  <si>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</si>
  <si>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</si>
  <si>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</si>
  <si>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</si>
  <si>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</si>
  <si>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</si>
  <si>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</si>
  <si>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</si>
  <si>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</si>
  <si>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</si>
  <si>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</si>
  <si>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</si>
  <si>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</si>
  <si>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</si>
  <si>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</si>
  <si>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</si>
  <si>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</si>
  <si>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</si>
  <si>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</si>
  <si>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</si>
  <si>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</si>
  <si>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</si>
  <si>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</si>
  <si>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</si>
  <si>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</si>
  <si>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</si>
  <si>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</si>
  <si>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</si>
  <si>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</si>
  <si>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</si>
  <si>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</si>
  <si>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</si>
  <si>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</si>
  <si>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</si>
  <si>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</si>
  <si>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</si>
  <si>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</si>
  <si>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</si>
  <si>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</si>
  <si>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</si>
  <si>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</si>
  <si>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</si>
  <si>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</si>
  <si>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</si>
  <si>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</si>
  <si>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</si>
  <si>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</si>
  <si>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</si>
  <si>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</si>
  <si>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</si>
  <si>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</si>
  <si>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</si>
  <si>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</si>
  <si>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</si>
  <si>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</si>
  <si>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</si>
  <si>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</si>
  <si>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</si>
  <si>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</si>
  <si>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</si>
  <si>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</si>
  <si>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</si>
  <si>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</si>
  <si>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</si>
  <si>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</si>
  <si>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</si>
  <si>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</si>
  <si>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</si>
  <si>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</si>
  <si>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</si>
  <si>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</si>
  <si>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</si>
  <si>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</si>
  <si>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</si>
  <si>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</si>
  <si>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</si>
  <si>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</si>
  <si>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</si>
  <si>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</si>
  <si>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</si>
  <si>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</si>
  <si>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</si>
  <si>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</si>
  <si>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</si>
  <si>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</si>
  <si>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</si>
  <si>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</si>
  <si>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</si>
  <si>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</si>
  <si>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</si>
  <si>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</si>
  <si>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</si>
  <si>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</si>
  <si>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</si>
  <si>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</si>
  <si>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</si>
  <si>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</si>
  <si>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</si>
  <si>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</si>
  <si>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</si>
  <si>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</si>
  <si>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</si>
  <si>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</si>
  <si>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</si>
  <si>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</si>
  <si>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</si>
  <si>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</si>
  <si>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</si>
  <si>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</si>
  <si>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</si>
  <si>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</si>
  <si>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</si>
  <si>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</si>
  <si>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</si>
  <si>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</si>
  <si>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</si>
  <si>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</si>
  <si>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</si>
  <si>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</si>
  <si>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</si>
  <si>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</si>
  <si>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</si>
  <si>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</si>
  <si>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</si>
  <si>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</si>
  <si>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</si>
  <si>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</si>
  <si>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</si>
  <si>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</si>
  <si>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</si>
  <si>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</si>
  <si>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</si>
  <si>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</si>
  <si>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</si>
  <si>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</si>
  <si>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</si>
  <si>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</si>
  <si>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</si>
  <si>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</si>
  <si>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</si>
  <si>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</si>
  <si>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</si>
  <si>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</si>
  <si>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</si>
  <si>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</si>
  <si>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</si>
  <si>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</si>
  <si>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</si>
  <si>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</si>
  <si>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</si>
  <si>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</si>
  <si>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</si>
  <si>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</si>
  <si>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</si>
  <si>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</si>
  <si>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</si>
  <si>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</si>
  <si>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</si>
  <si>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</si>
  <si>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</si>
  <si>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</si>
  <si>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</si>
  <si>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</si>
  <si>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</si>
  <si>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</si>
  <si>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</si>
  <si>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</si>
  <si>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</si>
  <si>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</si>
  <si>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</si>
  <si>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</si>
  <si>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</si>
  <si>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</si>
  <si>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</si>
  <si>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</si>
  <si>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</si>
  <si>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</si>
  <si>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</si>
  <si>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</si>
  <si>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</si>
  <si>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</si>
  <si>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</si>
  <si>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</si>
  <si>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</si>
  <si>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</si>
  <si>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</si>
  <si>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</si>
  <si>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</si>
  <si>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</si>
  <si>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</si>
  <si>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</si>
  <si>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</si>
  <si>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</si>
  <si>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</si>
  <si>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</si>
  <si>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</si>
  <si>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</si>
  <si>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</si>
  <si>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</si>
  <si>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</si>
  <si>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</si>
  <si>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</si>
  <si>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</si>
  <si>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</si>
  <si>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</si>
  <si>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</si>
  <si>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</si>
  <si>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</si>
  <si>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</si>
  <si>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</si>
  <si>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</si>
  <si>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</si>
  <si>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</si>
  <si>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</si>
  <si>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</si>
  <si>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</si>
  <si>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</si>
  <si>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</si>
  <si>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</si>
  <si>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</si>
  <si>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</si>
  <si>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</si>
  <si>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</si>
  <si>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</si>
  <si>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</si>
  <si>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</si>
  <si>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</si>
  <si>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</si>
  <si>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</si>
  <si>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</si>
  <si>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</si>
  <si>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</si>
  <si>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</si>
  <si>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</si>
  <si>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</si>
  <si>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</si>
  <si>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</si>
  <si>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</si>
  <si>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</si>
  <si>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</si>
  <si>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</si>
  <si>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</si>
  <si>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</si>
  <si>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</si>
  <si>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</si>
  <si>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</si>
  <si>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</si>
  <si>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</si>
  <si>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</si>
  <si>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</si>
  <si>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</si>
  <si>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</si>
  <si>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</si>
  <si>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</si>
  <si>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</si>
  <si>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</si>
  <si>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</si>
  <si>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</si>
  <si>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</si>
  <si>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</si>
  <si>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</si>
  <si>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</si>
  <si>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</si>
  <si>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</si>
  <si>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</si>
  <si>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</si>
  <si>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</si>
  <si>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</si>
  <si>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</si>
  <si>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</si>
  <si>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</si>
  <si>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</si>
  <si>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</si>
  <si>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</si>
  <si>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</si>
  <si>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</si>
  <si>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</si>
  <si>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</si>
  <si>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</si>
  <si>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</si>
  <si>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</si>
  <si>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</si>
  <si>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</si>
  <si>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</si>
  <si>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</si>
  <si>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</si>
  <si>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</si>
  <si>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</si>
  <si>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</si>
  <si>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</si>
  <si>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</si>
  <si>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</si>
  <si>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</si>
  <si>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</si>
  <si>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</si>
  <si>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</si>
  <si>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</si>
  <si>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</si>
  <si>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</si>
  <si>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</si>
  <si>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</si>
  <si>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</si>
  <si>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</si>
  <si>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</si>
  <si>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</si>
  <si>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</si>
  <si>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</si>
  <si>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</si>
  <si>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</si>
  <si>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</si>
  <si>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</si>
  <si>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</si>
  <si>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</si>
  <si>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</si>
  <si>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</si>
  <si>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</si>
  <si>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</si>
  <si>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</si>
  <si>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</si>
  <si>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</si>
  <si>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</si>
  <si>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</si>
  <si>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</si>
  <si>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</si>
  <si>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</si>
  <si>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</si>
  <si>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</si>
  <si>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</si>
  <si>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</si>
  <si>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</si>
  <si>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</si>
  <si>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</si>
  <si>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</si>
  <si>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</si>
  <si>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</si>
  <si>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</si>
  <si>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</si>
  <si>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</si>
  <si>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</si>
  <si>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</si>
  <si>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</si>
  <si>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</si>
  <si>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</si>
  <si>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</si>
  <si>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</si>
  <si>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</si>
  <si>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</si>
  <si>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</si>
  <si>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</si>
  <si>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</si>
  <si>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</si>
  <si>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</si>
  <si>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</si>
  <si>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</si>
  <si>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</si>
  <si>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</si>
  <si>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</si>
  <si>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</si>
  <si>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</si>
  <si>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</si>
  <si>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</si>
  <si>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</si>
  <si>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</si>
  <si>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</si>
  <si>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</si>
  <si>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</si>
  <si>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</si>
  <si>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</si>
  <si>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</si>
  <si>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</si>
  <si>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</si>
  <si>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</si>
  <si>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</si>
  <si>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</si>
  <si>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</si>
  <si>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</si>
  <si>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</si>
  <si>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</si>
  <si>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</si>
  <si>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</si>
  <si>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</si>
  <si>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</si>
  <si>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</si>
  <si>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</si>
  <si>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</si>
  <si>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</si>
  <si>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</si>
  <si>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</si>
  <si>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</si>
  <si>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</si>
  <si>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</si>
  <si>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</si>
  <si>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</si>
  <si>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</si>
  <si>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</si>
  <si>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</si>
  <si>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</si>
  <si>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</si>
  <si>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</si>
  <si>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</si>
  <si>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</si>
  <si>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</si>
  <si>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</si>
  <si>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</si>
  <si>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</si>
  <si>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</si>
  <si>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</si>
  <si>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</si>
  <si>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</si>
  <si>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</si>
  <si>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</si>
  <si>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</si>
  <si>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</si>
  <si>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</si>
  <si>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</si>
  <si>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</si>
  <si>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</si>
  <si>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</si>
  <si>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</si>
  <si>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</si>
  <si>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</si>
  <si>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</si>
  <si>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</si>
  <si>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</si>
  <si>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</si>
  <si>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</si>
  <si>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</si>
  <si>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</si>
  <si>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</si>
  <si>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</si>
  <si>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</si>
  <si>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</si>
  <si>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</si>
  <si>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</si>
  <si>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</si>
  <si>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</si>
  <si>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</si>
  <si>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</si>
  <si>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</si>
  <si>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</si>
  <si>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</si>
  <si>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</si>
  <si>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</si>
  <si>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</si>
  <si>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</si>
  <si>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</si>
  <si>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</si>
  <si>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</si>
  <si>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</si>
  <si>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</si>
  <si>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</si>
  <si>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</si>
  <si>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</si>
  <si>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</si>
  <si>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</si>
  <si>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</si>
  <si>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</si>
  <si>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</si>
  <si>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</si>
  <si>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</si>
  <si>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</si>
  <si>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</si>
  <si>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</si>
  <si>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</si>
  <si>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</si>
  <si>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</si>
  <si>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</si>
  <si>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</si>
  <si>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</si>
  <si>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</si>
  <si>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</si>
  <si>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</si>
  <si>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</si>
  <si>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</si>
  <si>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</si>
  <si>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</si>
  <si>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</si>
  <si>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</si>
  <si>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</si>
  <si>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</si>
  <si>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</si>
  <si>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</si>
  <si>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</si>
  <si>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</si>
  <si>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</si>
  <si>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</si>
  <si>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</si>
  <si>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</si>
  <si>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</si>
  <si>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</si>
  <si>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</si>
  <si>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</si>
  <si>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</si>
  <si>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</si>
  <si>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</si>
  <si>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</si>
  <si>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</si>
  <si>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</si>
  <si>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</si>
  <si>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</si>
  <si>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</si>
  <si>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</si>
  <si>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</si>
  <si>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</si>
  <si>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</si>
  <si>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</si>
  <si>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</si>
  <si>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</si>
  <si>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</si>
  <si>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</si>
  <si>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</si>
  <si>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</si>
  <si>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</si>
  <si>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</si>
  <si>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</si>
  <si>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</si>
  <si>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</si>
  <si>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</si>
  <si>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</si>
  <si>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</si>
  <si>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</si>
  <si>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</si>
  <si>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</si>
  <si>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</si>
  <si>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</si>
  <si>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</si>
  <si>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</si>
  <si>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</si>
  <si>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</si>
  <si>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</si>
  <si>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</si>
  <si>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</si>
  <si>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</si>
  <si>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</si>
  <si>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</si>
  <si>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</si>
  <si>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</si>
  <si>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</si>
  <si>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</si>
  <si>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</si>
  <si>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</si>
  <si>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</si>
  <si>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</si>
  <si>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</si>
  <si>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</si>
  <si>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</si>
  <si>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</si>
  <si>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</si>
  <si>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</si>
  <si>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</si>
  <si>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</si>
  <si>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</si>
  <si>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</si>
  <si>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</si>
  <si>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</si>
  <si>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</si>
  <si>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</si>
  <si>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</si>
  <si>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</si>
  <si>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</si>
  <si>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</si>
  <si>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</si>
  <si>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</si>
  <si>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</si>
  <si>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</si>
  <si>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</si>
  <si>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</si>
  <si>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</si>
  <si>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</si>
  <si>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</si>
  <si>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</si>
  <si>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</si>
  <si>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</si>
  <si>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</si>
  <si>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</si>
  <si>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</si>
  <si>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</si>
  <si>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</si>
  <si>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</si>
  <si>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</si>
  <si>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</si>
  <si>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</si>
  <si>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</si>
  <si>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</si>
  <si>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</si>
  <si>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</si>
  <si>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</si>
  <si>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</si>
  <si>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</si>
  <si>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</si>
  <si>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</si>
  <si>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</si>
  <si>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</si>
  <si>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</si>
  <si>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</si>
  <si>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</si>
  <si>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</si>
  <si>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</si>
  <si>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</si>
  <si>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</si>
  <si>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</si>
  <si>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</si>
  <si>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</si>
  <si>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</si>
  <si>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</si>
  <si>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</si>
  <si>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</si>
  <si>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</si>
  <si>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</si>
  <si>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</si>
  <si>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</si>
  <si>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</si>
  <si>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</si>
  <si>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</si>
  <si>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</si>
  <si>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</si>
  <si>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</si>
  <si>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</si>
  <si>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</si>
  <si>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</si>
  <si>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</si>
  <si>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</si>
  <si>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</si>
  <si>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</si>
  <si>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</si>
  <si>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</si>
  <si>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</si>
  <si>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</si>
  <si>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</si>
  <si>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</si>
  <si>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</si>
  <si>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</si>
  <si>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</si>
  <si>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</si>
  <si>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</si>
  <si>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</si>
  <si>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</si>
  <si>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</si>
  <si>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</si>
  <si>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</si>
  <si>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</si>
  <si>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</si>
  <si>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</si>
  <si>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</si>
  <si>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</si>
  <si>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</si>
  <si>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</si>
  <si>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</si>
  <si>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</si>
  <si>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</si>
  <si>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</si>
  <si>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</si>
  <si>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</si>
  <si>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</si>
  <si>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</si>
  <si>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</si>
  <si>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</si>
  <si>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</si>
  <si>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</si>
  <si>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</si>
  <si>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</si>
  <si>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</si>
  <si>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</si>
  <si>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</si>
  <si>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</si>
  <si>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</si>
  <si>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</si>
  <si>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</si>
  <si>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</si>
  <si>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</si>
  <si>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</si>
  <si>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</si>
  <si>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</si>
  <si>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</si>
  <si>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</si>
  <si>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</si>
  <si>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</si>
  <si>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</si>
  <si>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</si>
  <si>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</si>
  <si>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</si>
  <si>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</si>
  <si>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</si>
  <si>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</si>
  <si>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</si>
  <si>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</si>
  <si>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</si>
  <si>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</si>
  <si>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</si>
  <si>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</si>
  <si>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</si>
  <si>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</si>
  <si>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</si>
  <si>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</si>
  <si>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</si>
  <si>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</si>
  <si>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</si>
  <si>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</si>
  <si>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</si>
  <si>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</si>
  <si>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</si>
  <si>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</si>
  <si>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</si>
  <si>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</si>
  <si>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</si>
  <si>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</si>
  <si>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</si>
  <si>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</si>
  <si>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</si>
  <si>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</si>
  <si>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</si>
  <si>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</si>
  <si>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</si>
  <si>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</si>
  <si>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</si>
  <si>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</si>
  <si>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</si>
  <si>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</si>
  <si>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</si>
  <si>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</si>
  <si>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</si>
  <si>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</si>
  <si>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</si>
  <si>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</si>
  <si>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</si>
  <si>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</si>
  <si>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</si>
  <si>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</si>
  <si>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</si>
  <si>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</si>
  <si>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</si>
  <si>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</si>
  <si>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</si>
  <si>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</si>
  <si>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</si>
  <si>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</si>
  <si>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</si>
  <si>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</si>
  <si>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</si>
  <si>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</si>
  <si>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</si>
  <si>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</si>
  <si>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</si>
  <si>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</si>
  <si>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</si>
  <si>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</si>
  <si>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</si>
  <si>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</si>
  <si>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</si>
  <si>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</si>
  <si>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</si>
  <si>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</si>
  <si>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</si>
  <si>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</si>
  <si>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</si>
  <si>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</si>
  <si>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</si>
  <si>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</si>
  <si>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</si>
  <si>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</si>
  <si>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</si>
  <si>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</si>
  <si>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</si>
  <si>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</si>
  <si>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</si>
  <si>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</si>
  <si>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</si>
  <si>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</si>
  <si>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</si>
  <si>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</si>
  <si>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</si>
  <si>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</si>
  <si>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</si>
  <si>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</si>
  <si>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</si>
  <si>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</si>
  <si>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</si>
  <si>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</si>
  <si>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</si>
  <si>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</si>
  <si>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</si>
  <si>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</si>
  <si>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</si>
  <si>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</si>
  <si>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</si>
  <si>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</si>
  <si>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</si>
  <si>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</si>
  <si>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</si>
  <si>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</si>
  <si>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</si>
  <si>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</si>
  <si>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</si>
  <si>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</si>
  <si>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</si>
  <si>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</si>
  <si>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</si>
  <si>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</si>
  <si>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</si>
  <si>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</si>
  <si>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</si>
  <si>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</si>
  <si>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</si>
  <si>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</si>
  <si>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</si>
  <si>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</si>
  <si>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</si>
  <si>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</si>
  <si>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</si>
  <si>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</si>
  <si>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</si>
  <si>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</si>
  <si>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</si>
  <si>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</si>
  <si>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</si>
  <si>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</si>
  <si>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</si>
  <si>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</si>
  <si>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</si>
  <si>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</si>
  <si>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</si>
  <si>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</si>
  <si>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</si>
  <si>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</si>
  <si>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</si>
  <si>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</si>
  <si>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</si>
  <si>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</si>
  <si>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</si>
  <si>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</si>
  <si>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</si>
  <si>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</si>
  <si>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</si>
  <si>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</si>
  <si>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</si>
  <si>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</si>
  <si>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</si>
  <si>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</si>
  <si>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</si>
  <si>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</si>
  <si>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</si>
  <si>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</si>
  <si>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</si>
  <si>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</si>
  <si>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</si>
  <si>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</si>
  <si>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</si>
  <si>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</si>
  <si>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</si>
  <si>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</si>
  <si>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</si>
  <si>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</si>
  <si>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</si>
  <si>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</si>
  <si>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</si>
  <si>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</si>
  <si>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</si>
  <si>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</si>
  <si>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</si>
  <si>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</si>
  <si>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</si>
  <si>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</si>
  <si>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</si>
  <si>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</si>
  <si>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</si>
  <si>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</si>
  <si>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</si>
  <si>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</si>
  <si>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</si>
  <si>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</si>
  <si>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</si>
  <si>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</si>
  <si>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</si>
  <si>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</si>
  <si>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</si>
  <si>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</si>
  <si>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</si>
  <si>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</si>
  <si>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</si>
  <si>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</si>
  <si>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</si>
  <si>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</si>
  <si>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</si>
  <si>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</si>
  <si>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</si>
  <si>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</si>
  <si>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</si>
  <si>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</si>
  <si>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</si>
  <si>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</si>
  <si>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</si>
  <si>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</si>
  <si>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</si>
  <si>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</si>
  <si>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</si>
  <si>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</si>
  <si>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</si>
  <si>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</si>
  <si>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</si>
  <si>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</si>
  <si>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</si>
  <si>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</si>
  <si>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</si>
  <si>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</si>
  <si>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</si>
  <si>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</si>
  <si>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</si>
  <si>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</si>
  <si>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</si>
  <si>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</si>
  <si>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</si>
  <si>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</si>
  <si>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</si>
  <si>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</si>
  <si>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</si>
  <si>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</si>
  <si>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</si>
  <si>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</si>
  <si>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</si>
  <si>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</si>
  <si>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</si>
  <si>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</si>
  <si>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</si>
  <si>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</si>
  <si>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</si>
  <si>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</si>
  <si>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</si>
  <si>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</si>
  <si>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</si>
  <si>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</si>
  <si>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</si>
  <si>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</si>
  <si>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</si>
  <si>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</si>
  <si>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</si>
  <si>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</si>
  <si>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</si>
  <si>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</si>
  <si>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</si>
  <si>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</si>
  <si>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</si>
  <si>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</si>
  <si>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</si>
  <si>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</si>
  <si>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</si>
  <si>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</si>
  <si>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</si>
  <si>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</si>
  <si>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</si>
  <si>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</si>
  <si>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</si>
  <si>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</si>
  <si>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</si>
  <si>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</si>
  <si>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</si>
  <si>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</si>
  <si>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</si>
  <si>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</si>
  <si>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</si>
  <si>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</si>
  <si>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</si>
  <si>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</si>
  <si>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</si>
  <si>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</si>
  <si>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</si>
  <si>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</si>
  <si>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</si>
  <si>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</si>
  <si>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</si>
  <si>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</si>
  <si>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</si>
  <si>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</si>
  <si>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</si>
  <si>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</si>
  <si>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</si>
  <si>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</si>
  <si>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</si>
  <si>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</si>
  <si>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</si>
  <si>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</si>
  <si>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</si>
  <si>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</si>
  <si>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</si>
  <si>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</si>
  <si>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</si>
  <si>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</si>
  <si>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</si>
  <si>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</si>
  <si>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</si>
  <si>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</si>
  <si>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</si>
  <si>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</si>
  <si>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</si>
  <si>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</si>
  <si>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</si>
  <si>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</si>
  <si>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</si>
  <si>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</si>
  <si>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</si>
  <si>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</si>
  <si>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</si>
  <si>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</si>
  <si>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</si>
  <si>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</si>
  <si>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</si>
  <si>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</si>
  <si>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</si>
  <si>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</si>
  <si>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</si>
  <si>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</si>
  <si>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</si>
  <si>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</si>
  <si>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</si>
  <si>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</si>
  <si>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</si>
  <si>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</si>
  <si>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</si>
  <si>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</si>
  <si>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</si>
  <si>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</si>
  <si>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</si>
  <si>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</si>
  <si>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</si>
  <si>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</si>
  <si>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</si>
  <si>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</si>
  <si>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</si>
  <si>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</si>
  <si>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</si>
  <si>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</si>
  <si>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</si>
  <si>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</si>
  <si>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</si>
  <si>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</si>
  <si>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</si>
  <si>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</si>
  <si>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</si>
  <si>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</si>
  <si>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</si>
  <si>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</si>
  <si>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</si>
  <si>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</si>
  <si>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</si>
  <si>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</si>
  <si>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</si>
  <si>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</si>
  <si>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</si>
  <si>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</si>
  <si>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</si>
  <si>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</si>
  <si>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</si>
  <si>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</si>
  <si>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</si>
  <si>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</si>
  <si>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</si>
  <si>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</si>
  <si>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</si>
  <si>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</si>
  <si>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</si>
  <si>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</si>
  <si>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</si>
  <si>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</si>
  <si>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</si>
  <si>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</si>
  <si>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</si>
  <si>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</si>
  <si>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</si>
  <si>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</si>
  <si>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</si>
  <si>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</si>
  <si>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</si>
  <si>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</si>
  <si>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</si>
  <si>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</si>
  <si>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</si>
  <si>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</si>
  <si>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</si>
  <si>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</si>
  <si>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</si>
  <si>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</si>
  <si>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</si>
  <si>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</si>
  <si>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</si>
  <si>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</si>
  <si>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</si>
  <si>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</si>
  <si>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</si>
  <si>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</si>
  <si>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</si>
  <si>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</si>
  <si>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</si>
  <si>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</si>
  <si>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</si>
  <si>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</si>
  <si>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</si>
  <si>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</si>
  <si>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</si>
  <si>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</si>
  <si>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</si>
  <si>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</si>
  <si>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</si>
  <si>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</si>
  <si>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</si>
  <si>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</si>
  <si>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</si>
  <si>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</si>
  <si>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</si>
  <si>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</si>
  <si>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</si>
  <si>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</si>
  <si>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</si>
  <si>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</si>
  <si>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</si>
  <si>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</si>
  <si>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</si>
  <si>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</si>
  <si>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</si>
  <si>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</si>
  <si>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</si>
  <si>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</si>
  <si>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</si>
  <si>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</si>
  <si>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</si>
  <si>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</si>
  <si>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</si>
  <si>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</si>
  <si>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</si>
  <si>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</si>
  <si>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</si>
  <si>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</si>
  <si>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</si>
  <si>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</si>
  <si>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</si>
  <si>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</si>
  <si>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</si>
  <si>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</si>
  <si>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</si>
  <si>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</si>
  <si>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</si>
  <si>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</si>
  <si>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</si>
  <si>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</si>
  <si>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</si>
  <si>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</si>
  <si>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</si>
  <si>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</si>
  <si>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</si>
  <si>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</si>
  <si>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</si>
  <si>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</si>
  <si>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</si>
  <si>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</si>
  <si>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</si>
  <si>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</si>
  <si>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</si>
  <si>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</si>
  <si>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</si>
  <si>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</si>
  <si>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</si>
  <si>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</si>
  <si>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</si>
  <si>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</si>
  <si>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</si>
  <si>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</si>
  <si>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</si>
  <si>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</si>
  <si>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</si>
  <si>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</si>
  <si>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</si>
  <si>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</si>
  <si>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</si>
  <si>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</si>
  <si>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</si>
  <si>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</si>
  <si>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</si>
  <si>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</si>
  <si>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</si>
  <si>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</si>
  <si>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</si>
  <si>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</si>
  <si>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</si>
  <si>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</si>
  <si>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</si>
  <si>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</si>
  <si>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</si>
  <si>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</si>
  <si>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</si>
  <si>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</si>
  <si>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</si>
  <si>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</si>
  <si>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</si>
  <si>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</si>
  <si>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</si>
  <si>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</si>
  <si>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</si>
  <si>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</si>
  <si>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</si>
  <si>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</si>
  <si>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</si>
  <si>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</si>
  <si>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</si>
  <si>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</si>
  <si>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</si>
  <si>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</si>
  <si>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</si>
  <si>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</si>
  <si>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</si>
  <si>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</si>
  <si>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</si>
  <si>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</si>
  <si>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</si>
  <si>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</si>
  <si>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</si>
  <si>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</si>
  <si>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</si>
  <si>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</si>
  <si>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</si>
  <si>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</si>
  <si>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</si>
  <si>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</si>
  <si>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</si>
  <si>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</si>
  <si>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</si>
  <si>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</si>
  <si>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</si>
  <si>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</si>
  <si>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</si>
  <si>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</si>
  <si>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</si>
  <si>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</si>
  <si>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</si>
  <si>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</si>
  <si>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</si>
  <si>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</si>
  <si>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</si>
  <si>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</si>
  <si>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</si>
  <si>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</si>
  <si>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</si>
  <si>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</si>
  <si>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</si>
  <si>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</si>
  <si>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</si>
  <si>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</si>
  <si>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</si>
  <si>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</si>
  <si>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</si>
  <si>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</si>
  <si>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</si>
  <si>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</si>
  <si>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</si>
  <si>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</si>
  <si>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</si>
  <si>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</si>
  <si>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</si>
  <si>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</si>
  <si>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</si>
  <si>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</si>
  <si>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</si>
  <si>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</si>
  <si>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</si>
  <si>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</si>
  <si>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</si>
  <si>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</si>
  <si>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</si>
  <si>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</si>
  <si>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</si>
  <si>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</si>
  <si>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</si>
  <si>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</si>
  <si>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</si>
  <si>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</si>
  <si>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</si>
  <si>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</si>
  <si>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</si>
  <si>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</si>
  <si>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</si>
  <si>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</si>
  <si>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</si>
  <si>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</si>
  <si>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</si>
  <si>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</si>
  <si>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</si>
  <si>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</si>
  <si>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</si>
  <si>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</si>
  <si>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</si>
  <si>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</si>
  <si>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</si>
  <si>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</si>
  <si>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</si>
  <si>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</si>
  <si>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</si>
  <si>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</si>
  <si>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</si>
  <si>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</si>
  <si>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</si>
  <si>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</si>
  <si>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</si>
  <si>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</si>
  <si>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</si>
  <si>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</si>
  <si>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</si>
  <si>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</si>
  <si>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</si>
  <si>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</si>
  <si>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</si>
  <si>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</si>
  <si>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</si>
  <si>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</si>
  <si>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</si>
  <si>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</si>
  <si>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</si>
  <si>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</si>
  <si>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</si>
  <si>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</si>
  <si>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</si>
  <si>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</si>
  <si>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</si>
  <si>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</si>
  <si>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</si>
  <si>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</si>
  <si>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</si>
  <si>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</si>
  <si>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</si>
  <si>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</si>
  <si>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</si>
  <si>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</si>
  <si>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</si>
  <si>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</si>
  <si>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</si>
  <si>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</si>
  <si>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</si>
  <si>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</si>
  <si>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</si>
  <si>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</si>
  <si>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</si>
  <si>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</si>
  <si>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</si>
  <si>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</si>
  <si>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</si>
  <si>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</si>
  <si>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</si>
  <si>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</si>
  <si>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</si>
  <si>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</si>
  <si>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</si>
  <si>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</si>
  <si>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</si>
  <si>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</si>
  <si>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</si>
  <si>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</si>
  <si>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</si>
  <si>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</si>
  <si>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</si>
  <si>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</si>
  <si>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</si>
  <si>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</si>
  <si>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</si>
  <si>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</si>
  <si>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</si>
  <si>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</si>
  <si>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</si>
  <si>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</si>
  <si>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</si>
  <si>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</si>
  <si>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</si>
  <si>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</si>
  <si>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</si>
  <si>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</si>
  <si>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</si>
  <si>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</si>
  <si>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</si>
  <si>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</si>
  <si>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</si>
  <si>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</si>
  <si>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</si>
  <si>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</si>
  <si>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</si>
  <si>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</si>
  <si>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</si>
  <si>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</si>
  <si>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</si>
  <si>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</si>
  <si>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</si>
  <si>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</si>
  <si>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</si>
  <si>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</si>
  <si>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</si>
  <si>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</si>
  <si>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</si>
  <si>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</si>
  <si>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</si>
  <si>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</si>
  <si>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</si>
  <si>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</si>
  <si>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</si>
  <si>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</si>
  <si>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</si>
  <si>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</si>
  <si>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</si>
  <si>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</si>
  <si>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</si>
  <si>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</si>
  <si>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</si>
  <si>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</si>
  <si>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</si>
  <si>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</si>
  <si>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</si>
  <si>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</si>
  <si>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</si>
  <si>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</si>
  <si>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</si>
  <si>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</si>
  <si>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</si>
  <si>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</si>
  <si>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</si>
  <si>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</si>
  <si>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</si>
  <si>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</si>
  <si>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</si>
  <si>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</si>
  <si>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</si>
  <si>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</si>
  <si>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</si>
  <si>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</si>
  <si>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</si>
  <si>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</si>
  <si>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</si>
  <si>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</si>
  <si>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</si>
  <si>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</si>
  <si>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</si>
  <si>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</si>
  <si>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</si>
  <si>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</si>
  <si>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</si>
  <si>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</si>
  <si>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</si>
  <si>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</si>
  <si>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</si>
  <si>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</si>
  <si>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</si>
  <si>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</si>
  <si>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</si>
  <si>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</si>
  <si>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</si>
  <si>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</si>
  <si>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</si>
  <si>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</si>
  <si>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</si>
  <si>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</si>
  <si>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</si>
  <si>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</si>
  <si>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</si>
  <si>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</si>
  <si>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</si>
  <si>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</si>
  <si>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</si>
  <si>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</si>
  <si>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</si>
  <si>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</si>
  <si>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</si>
  <si>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</si>
  <si>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</si>
  <si>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</si>
  <si>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</si>
  <si>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</si>
  <si>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</si>
  <si>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</si>
  <si>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</si>
  <si>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</si>
  <si>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</si>
  <si>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</si>
  <si>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</si>
  <si>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</si>
  <si>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</si>
  <si>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</si>
  <si>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</si>
  <si>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</si>
  <si>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</si>
  <si>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</si>
  <si>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</si>
  <si>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</si>
  <si>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</si>
  <si>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</si>
  <si>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</si>
  <si>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</si>
  <si>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</si>
  <si>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</si>
  <si>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</si>
  <si>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</si>
  <si>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</si>
  <si>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</si>
  <si>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</si>
  <si>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</si>
  <si>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</si>
  <si>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</si>
  <si>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</si>
  <si>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</si>
  <si>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</si>
  <si>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</si>
  <si>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</si>
  <si>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</si>
  <si>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</si>
  <si>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</si>
  <si>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</si>
  <si>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</si>
  <si>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</si>
  <si>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</si>
  <si>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</si>
  <si>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</si>
  <si>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</si>
  <si>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</si>
  <si>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</si>
  <si>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</si>
  <si>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</si>
  <si>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</si>
  <si>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</si>
  <si>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</si>
  <si>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</si>
  <si>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</si>
  <si>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</si>
  <si>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</si>
  <si>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</si>
  <si>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</si>
  <si>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</si>
  <si>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</si>
  <si>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</si>
  <si>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</si>
  <si>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</si>
  <si>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</si>
  <si>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</si>
  <si>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</si>
  <si>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</si>
  <si>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</si>
  <si>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</si>
  <si>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</si>
  <si>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</si>
  <si>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</si>
  <si>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</si>
  <si>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</si>
  <si>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</si>
  <si>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</si>
  <si>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</si>
  <si>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</si>
  <si>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</si>
  <si>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</si>
  <si>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</si>
  <si>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</si>
  <si>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</si>
  <si>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</si>
  <si>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</si>
  <si>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</si>
  <si>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</si>
  <si>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</si>
  <si>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</si>
  <si>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</si>
  <si>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</si>
  <si>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</si>
  <si>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</si>
  <si>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</si>
  <si>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</si>
  <si>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</si>
  <si>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</si>
  <si>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</si>
  <si>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</si>
  <si>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</si>
  <si>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</si>
  <si>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</si>
  <si>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</si>
  <si>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</si>
  <si>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</si>
  <si>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</si>
  <si>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</si>
  <si>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</si>
  <si>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</si>
  <si>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</si>
  <si>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</si>
  <si>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</si>
  <si>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</si>
  <si>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</si>
  <si>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</si>
  <si>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</si>
  <si>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</si>
  <si>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</si>
  <si>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</si>
  <si>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</si>
  <si>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</si>
  <si>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</si>
  <si>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</si>
  <si>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</si>
  <si>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</si>
  <si>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</si>
  <si>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</si>
  <si>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</si>
  <si>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</si>
  <si>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</si>
  <si>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</si>
  <si>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</si>
  <si>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</si>
  <si>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</si>
  <si>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</si>
  <si>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</si>
  <si>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</si>
  <si>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</si>
  <si>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</si>
  <si>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</si>
  <si>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</si>
  <si>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</si>
  <si>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</si>
  <si>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</si>
  <si>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</si>
  <si>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</si>
  <si>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</si>
  <si>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</si>
  <si>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</si>
  <si>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</si>
  <si>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</si>
  <si>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</si>
  <si>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</si>
  <si>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</si>
  <si>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</si>
  <si>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</si>
  <si>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</si>
  <si>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</si>
  <si>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</si>
  <si>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</si>
  <si>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</si>
  <si>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</si>
  <si>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</si>
  <si>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</si>
  <si>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</si>
  <si>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</si>
  <si>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</si>
  <si>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</si>
  <si>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</si>
  <si>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</si>
  <si>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</si>
  <si>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</si>
  <si>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</si>
  <si>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</si>
  <si>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</si>
  <si>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</si>
  <si>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</si>
  <si>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</si>
  <si>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</si>
  <si>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</si>
  <si>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</si>
  <si>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</si>
  <si>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</si>
  <si>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</si>
  <si>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</si>
  <si>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</si>
  <si>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</si>
  <si>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</si>
  <si>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</si>
  <si>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</si>
  <si>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</si>
  <si>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</si>
  <si>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</si>
  <si>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</si>
  <si>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</si>
  <si>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</si>
  <si>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</si>
  <si>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</si>
  <si>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</si>
  <si>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</si>
  <si>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</si>
  <si>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</si>
  <si>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</si>
  <si>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</si>
  <si>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</si>
  <si>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</si>
  <si>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</si>
  <si>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</si>
  <si>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</si>
  <si>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</si>
  <si>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</si>
  <si>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</si>
  <si>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</si>
  <si>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</si>
  <si>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</si>
  <si>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</si>
  <si>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</si>
  <si>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</si>
  <si>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</si>
  <si>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</si>
  <si>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</si>
  <si>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</si>
  <si>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</si>
  <si>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</si>
  <si>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</si>
  <si>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</si>
  <si>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</si>
  <si>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</si>
  <si>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</si>
  <si>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</si>
  <si>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</si>
  <si>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</si>
  <si>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</si>
  <si>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</si>
  <si>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</si>
  <si>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</si>
  <si>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</si>
  <si>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</si>
  <si>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</si>
  <si>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</si>
  <si>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</si>
  <si>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</si>
  <si>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</si>
  <si>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</si>
  <si>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</si>
  <si>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</si>
  <si>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</si>
  <si>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</si>
  <si>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</si>
  <si>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</si>
  <si>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</si>
  <si>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</si>
  <si>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</si>
  <si>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</si>
  <si>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</si>
  <si>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</si>
  <si>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</si>
  <si>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</si>
  <si>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</si>
  <si>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</si>
  <si>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</si>
  <si>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</si>
  <si>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</si>
  <si>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</si>
  <si>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</si>
  <si>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</si>
  <si>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</si>
  <si>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</si>
  <si>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</si>
  <si>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</si>
  <si>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</si>
  <si>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</si>
  <si>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</si>
  <si>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</si>
  <si>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</si>
  <si>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</si>
  <si>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</si>
  <si>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</si>
  <si>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</si>
  <si>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</si>
  <si>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</si>
  <si>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</si>
  <si>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</si>
  <si>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</si>
  <si>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</si>
  <si>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</si>
  <si>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</si>
  <si>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</si>
  <si>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</si>
  <si>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</si>
  <si>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</si>
  <si>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</si>
  <si>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</si>
  <si>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</si>
  <si>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</si>
  <si>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</si>
  <si>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</si>
  <si>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</si>
  <si>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</si>
  <si>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</si>
  <si>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</si>
  <si>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</si>
  <si>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</si>
  <si>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</si>
  <si>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</si>
  <si>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</si>
  <si>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</si>
  <si>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</si>
  <si>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</si>
  <si>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</si>
  <si>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</si>
  <si>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</si>
  <si>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</si>
  <si>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</si>
  <si>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</si>
  <si>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</si>
  <si>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</si>
  <si>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</si>
  <si>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</si>
  <si>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</si>
  <si>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</si>
  <si>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</si>
  <si>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</si>
  <si>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</si>
  <si>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</si>
  <si>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</si>
  <si>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</si>
  <si>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</si>
  <si>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</si>
  <si>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</si>
  <si>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</si>
  <si>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</si>
  <si>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</si>
  <si>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</si>
  <si>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</si>
  <si>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</si>
  <si>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</si>
  <si>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</si>
  <si>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</si>
  <si>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</si>
  <si>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</si>
  <si>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</si>
  <si>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</si>
  <si>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</si>
  <si>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</si>
  <si>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</si>
  <si>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</si>
  <si>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</si>
  <si>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</si>
  <si>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</si>
  <si>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</si>
  <si>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</si>
  <si>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</si>
  <si>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</si>
  <si>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</si>
  <si>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</si>
  <si>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</si>
  <si>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</si>
  <si>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</si>
  <si>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</si>
  <si>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</si>
  <si>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</si>
  <si>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</si>
  <si>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</si>
  <si>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</si>
  <si>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</si>
  <si>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</si>
  <si>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</si>
  <si>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</si>
  <si>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</si>
  <si>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</si>
  <si>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</si>
  <si>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</si>
  <si>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</si>
  <si>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</si>
  <si>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</si>
  <si>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</si>
  <si>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</si>
  <si>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</si>
  <si>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</si>
  <si>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</si>
  <si>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</si>
  <si>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</si>
  <si>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</si>
  <si>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</si>
  <si>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</si>
  <si>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</si>
  <si>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</si>
  <si>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</si>
  <si>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</si>
  <si>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</si>
  <si>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</si>
  <si>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</si>
  <si>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</si>
  <si>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</si>
  <si>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</si>
  <si>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</si>
  <si>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</si>
  <si>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</si>
  <si>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</si>
  <si>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</si>
  <si>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</si>
  <si>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</si>
  <si>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</si>
  <si>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</si>
  <si>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</si>
  <si>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</si>
  <si>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</si>
  <si>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</si>
  <si>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</si>
  <si>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</si>
  <si>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</si>
  <si>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</si>
  <si>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</si>
  <si>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</si>
  <si>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</si>
  <si>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</si>
  <si>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</si>
  <si>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</si>
  <si>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</si>
  <si>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</si>
  <si>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</si>
  <si>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</si>
  <si>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</si>
  <si>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</si>
  <si>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</si>
  <si>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</si>
  <si>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</si>
  <si>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</si>
  <si>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</si>
  <si>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</si>
  <si>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</si>
  <si>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</si>
  <si>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</si>
  <si>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</si>
  <si>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</si>
  <si>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</si>
  <si>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</si>
  <si>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</si>
  <si>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</si>
  <si>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</si>
  <si>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</si>
  <si>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</si>
  <si>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</si>
  <si>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</si>
  <si>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</si>
  <si>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</si>
  <si>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</si>
  <si>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</si>
  <si>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</si>
  <si>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</si>
  <si>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</si>
  <si>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</si>
  <si>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</si>
  <si>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</si>
  <si>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</si>
  <si>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</si>
  <si>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</si>
  <si>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</si>
  <si>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</si>
  <si>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</si>
  <si>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</si>
  <si>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</si>
  <si>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</si>
  <si>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</si>
  <si>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</si>
  <si>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</si>
  <si>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</si>
  <si>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</si>
  <si>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</si>
  <si>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</si>
  <si>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</si>
  <si>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</si>
  <si>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</si>
  <si>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</si>
  <si>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</si>
  <si>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</si>
  <si>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</si>
  <si>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</si>
  <si>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</si>
  <si>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</si>
  <si>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</si>
  <si>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</si>
  <si>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</si>
  <si>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</si>
  <si>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</si>
  <si>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</si>
  <si>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</si>
  <si>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</si>
  <si>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</si>
  <si>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</si>
  <si>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</si>
  <si>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</si>
  <si>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</si>
  <si>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</si>
  <si>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</si>
  <si>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</si>
  <si>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</si>
  <si>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</si>
  <si>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</si>
  <si>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</si>
  <si>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</si>
  <si>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</si>
  <si>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</si>
  <si>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</si>
  <si>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</si>
  <si>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</si>
  <si>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</si>
  <si>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</si>
  <si>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</si>
  <si>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</si>
  <si>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</si>
  <si>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</si>
  <si>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</si>
  <si>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</si>
  <si>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</si>
  <si>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</si>
  <si>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</si>
  <si>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</si>
  <si>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</si>
  <si>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</si>
  <si>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</si>
  <si>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</si>
  <si>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</si>
  <si>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</si>
  <si>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</si>
  <si>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</si>
  <si>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</si>
  <si>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</si>
  <si>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</si>
  <si>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</si>
  <si>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</si>
  <si>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</si>
  <si>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</si>
  <si>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</si>
  <si>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</si>
  <si>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</si>
  <si>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</si>
  <si>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</si>
  <si>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</si>
  <si>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</si>
  <si>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</si>
  <si>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</si>
  <si>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</si>
  <si>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</si>
  <si>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</si>
  <si>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</si>
  <si>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</si>
  <si>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</si>
  <si>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</si>
  <si>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</si>
  <si>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</si>
  <si>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</si>
  <si>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</si>
  <si>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</si>
  <si>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</si>
  <si>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</si>
  <si>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</si>
  <si>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</si>
  <si>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</si>
  <si>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</si>
  <si>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</si>
  <si>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</si>
  <si>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</si>
  <si>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</si>
  <si>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</si>
  <si>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</si>
  <si>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</si>
  <si>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</si>
  <si>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</si>
  <si>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</si>
  <si>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</si>
  <si>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</si>
  <si>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</si>
  <si>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</si>
  <si>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</si>
  <si>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</si>
  <si>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</si>
  <si>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</si>
  <si>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</si>
  <si>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</si>
  <si>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</si>
  <si>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</si>
  <si>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</si>
  <si>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</si>
  <si>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</si>
  <si>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</si>
  <si>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</si>
  <si>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</si>
  <si>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</si>
  <si>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</si>
  <si>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</si>
  <si>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</si>
  <si>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</si>
  <si>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</si>
  <si>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</si>
  <si>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</si>
  <si>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</si>
  <si>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</si>
  <si>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</si>
  <si>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</si>
  <si>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</si>
  <si>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</si>
  <si>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</si>
  <si>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</si>
  <si>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</si>
  <si>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</si>
  <si>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</si>
  <si>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</si>
  <si>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</si>
  <si>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</si>
  <si>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</si>
  <si>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</si>
  <si>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</si>
  <si>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</si>
  <si>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</si>
  <si>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</si>
  <si>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</si>
  <si>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</si>
  <si>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</si>
  <si>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</si>
  <si>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</si>
  <si>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</si>
  <si>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</si>
  <si>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</si>
  <si>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</si>
  <si>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</si>
  <si>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</si>
  <si>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</si>
  <si>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</si>
  <si>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</si>
  <si>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</si>
  <si>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</si>
  <si>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</si>
  <si>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</si>
  <si>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</si>
  <si>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</si>
  <si>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</si>
  <si>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</si>
  <si>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</si>
  <si>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</si>
  <si>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</si>
  <si>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</si>
  <si>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</si>
  <si>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</si>
  <si>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</si>
  <si>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</si>
  <si>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</si>
  <si>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</si>
  <si>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</si>
  <si>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</si>
  <si>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</si>
  <si>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</si>
  <si>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</si>
  <si>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</si>
  <si>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</si>
  <si>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</si>
  <si>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</si>
  <si>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</si>
  <si>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</si>
  <si>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</si>
  <si>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</si>
  <si>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</si>
  <si>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</si>
  <si>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</si>
  <si>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</si>
  <si>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</si>
  <si>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</si>
  <si>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</si>
  <si>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</si>
  <si>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</si>
  <si>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</si>
  <si>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</si>
  <si>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</si>
  <si>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</si>
  <si>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</si>
  <si>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</si>
  <si>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</si>
  <si>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</si>
  <si>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</si>
  <si>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</si>
  <si>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</si>
  <si>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</si>
  <si>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</si>
  <si>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</si>
  <si>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</si>
  <si>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</si>
  <si>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</si>
  <si>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</si>
  <si>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</si>
  <si>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</si>
  <si>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</si>
  <si>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</si>
  <si>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</si>
  <si>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</si>
  <si>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</si>
  <si>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</si>
  <si>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</si>
  <si>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</si>
  <si>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</si>
  <si>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</si>
  <si>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</si>
  <si>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</si>
  <si>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</si>
  <si>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</si>
  <si>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</si>
  <si>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</si>
  <si>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</si>
  <si>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</si>
  <si>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</si>
  <si>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</si>
  <si>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</si>
  <si>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</si>
  <si>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</si>
  <si>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</si>
  <si>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</si>
  <si>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</si>
  <si>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</si>
  <si>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</si>
  <si>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</si>
  <si>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</si>
  <si>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</si>
  <si>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</si>
  <si>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</si>
  <si>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</si>
  <si>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</si>
  <si>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</si>
  <si>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</si>
  <si>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</si>
  <si>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</si>
  <si>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</si>
  <si>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</si>
  <si>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</si>
  <si>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</si>
  <si>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</si>
  <si>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</si>
  <si>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</si>
  <si>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</si>
  <si>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</si>
  <si>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</si>
  <si>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</si>
  <si>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</si>
  <si>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</si>
  <si>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</si>
  <si>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</si>
  <si>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</si>
  <si>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</si>
  <si>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</si>
  <si>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</si>
  <si>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</si>
  <si>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</si>
  <si>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</si>
  <si>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</si>
  <si>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</si>
  <si>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</si>
  <si>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</si>
  <si>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</si>
  <si>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</si>
  <si>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</si>
  <si>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</si>
  <si>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</si>
  <si>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</si>
  <si>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</si>
  <si>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</si>
  <si>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</si>
  <si>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</si>
  <si>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</si>
  <si>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</si>
  <si>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</si>
  <si>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</si>
  <si>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</si>
  <si>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</si>
  <si>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</si>
  <si>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</si>
  <si>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</si>
  <si>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</si>
  <si>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</si>
  <si>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</si>
  <si>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</si>
  <si>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</si>
  <si>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</si>
  <si>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</si>
  <si>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</si>
  <si>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</si>
  <si>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</si>
  <si>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</si>
  <si>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</si>
  <si>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</si>
  <si>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</si>
  <si>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</si>
  <si>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</si>
  <si>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</si>
  <si>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</si>
  <si>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</si>
  <si>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</si>
  <si>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</si>
  <si>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</si>
  <si>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</si>
  <si>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</si>
  <si>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</si>
  <si>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</si>
  <si>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</si>
  <si>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</si>
  <si>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</si>
  <si>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</si>
  <si>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</si>
  <si>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</si>
  <si>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</si>
  <si>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</si>
  <si>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</si>
  <si>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</si>
  <si>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</si>
  <si>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</si>
  <si>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</si>
  <si>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</si>
  <si>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</si>
  <si>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</si>
  <si>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</si>
  <si>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</si>
  <si>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</si>
  <si>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</si>
  <si>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</si>
  <si>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</si>
  <si>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</si>
  <si>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</si>
  <si>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</si>
  <si>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</si>
  <si>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</si>
  <si>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</si>
  <si>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</si>
  <si>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</si>
  <si>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</si>
  <si>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</si>
  <si>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</si>
  <si>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</si>
  <si>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</si>
  <si>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</si>
  <si>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</si>
  <si>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</si>
  <si>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</si>
  <si>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</si>
  <si>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</si>
  <si>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</si>
  <si>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</si>
  <si>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</si>
  <si>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</si>
  <si>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</si>
  <si>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</si>
  <si>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</si>
  <si>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</si>
  <si>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</si>
  <si>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</si>
  <si>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</si>
  <si>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</si>
  <si>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</si>
  <si>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</si>
  <si>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</si>
  <si>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</si>
  <si>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</si>
  <si>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</si>
  <si>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</si>
  <si>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</si>
  <si>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</si>
  <si>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</si>
  <si>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</si>
  <si>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</si>
  <si>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</si>
  <si>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</si>
  <si>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</si>
  <si>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</si>
  <si>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</si>
  <si>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</si>
  <si>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</si>
  <si>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</si>
  <si>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</si>
  <si>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</si>
  <si>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</si>
  <si>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</si>
  <si>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</si>
  <si>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</si>
  <si>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</si>
  <si>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</si>
  <si>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</si>
  <si>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</si>
  <si>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</si>
  <si>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</si>
  <si>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</si>
  <si>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</si>
  <si>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</si>
  <si>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</si>
  <si>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</si>
  <si>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</si>
  <si>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</si>
  <si>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</si>
  <si>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</si>
  <si>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</si>
  <si>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</si>
  <si>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</si>
  <si>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</si>
  <si>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</si>
  <si>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</si>
  <si>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</si>
  <si>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</si>
  <si>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</si>
  <si>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</si>
  <si>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</si>
  <si>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</si>
  <si>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</si>
  <si>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</si>
  <si>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</si>
  <si>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</si>
  <si>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</si>
  <si>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</si>
  <si>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</si>
  <si>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</si>
  <si>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</si>
  <si>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</si>
  <si>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</si>
  <si>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</si>
  <si>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</si>
  <si>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</si>
  <si>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</si>
  <si>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</si>
  <si>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</si>
  <si>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</si>
  <si>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</si>
  <si>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</si>
  <si>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</si>
  <si>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</si>
  <si>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</si>
  <si>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</si>
  <si>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</si>
  <si>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</si>
  <si>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</si>
  <si>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</si>
  <si>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</si>
  <si>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</si>
  <si>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</si>
  <si>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</si>
  <si>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</si>
  <si>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</si>
  <si>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</si>
  <si>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</si>
  <si>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</si>
  <si>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</si>
  <si>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</si>
  <si>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</si>
  <si>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</si>
  <si>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</si>
  <si>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</si>
  <si>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</si>
  <si>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</si>
  <si>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</si>
  <si>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</si>
  <si>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</si>
  <si>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</si>
  <si>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</si>
  <si>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</si>
  <si>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</si>
  <si>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</si>
  <si>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</si>
  <si>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</si>
  <si>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</si>
  <si>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</si>
  <si>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</si>
  <si>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</si>
  <si>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</si>
  <si>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</si>
  <si>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</si>
  <si>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</si>
  <si>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</si>
  <si>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</si>
  <si>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</si>
  <si>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</si>
  <si>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</si>
  <si>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</si>
  <si>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</si>
  <si>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</si>
  <si>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</si>
  <si>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</si>
  <si>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</si>
  <si>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</si>
  <si>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</si>
  <si>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</si>
  <si>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</si>
  <si>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</si>
  <si>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</si>
  <si>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</si>
  <si>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</si>
  <si>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</si>
  <si>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</si>
  <si>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</si>
  <si>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</si>
  <si>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</si>
  <si>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</si>
  <si>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</si>
  <si>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</si>
  <si>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</si>
  <si>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</si>
  <si>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</si>
  <si>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</si>
  <si>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</si>
  <si>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</si>
  <si>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</si>
  <si>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</si>
  <si>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</si>
  <si>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</si>
  <si>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</si>
  <si>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</si>
  <si>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</si>
  <si>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</si>
  <si>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</si>
  <si>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</si>
  <si>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</si>
  <si>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</si>
  <si>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</si>
  <si>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</si>
  <si>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</si>
  <si>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</si>
  <si>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</si>
  <si>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</si>
  <si>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</si>
  <si>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</si>
  <si>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</si>
  <si>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</si>
  <si>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</si>
  <si>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</si>
  <si>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</si>
  <si>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</si>
  <si>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</si>
  <si>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</si>
  <si>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</si>
  <si>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</si>
  <si>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</si>
  <si>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</si>
  <si>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</si>
  <si>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</si>
  <si>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</si>
  <si>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</si>
  <si>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</si>
  <si>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</si>
  <si>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</si>
  <si>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</si>
  <si>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</si>
  <si>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</si>
  <si>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</si>
  <si>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</si>
  <si>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</si>
  <si>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</si>
  <si>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</si>
  <si>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</si>
  <si>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</si>
  <si>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</si>
  <si>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</si>
  <si>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</si>
  <si>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</si>
  <si>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</si>
  <si>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</si>
  <si>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</si>
  <si>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</si>
  <si>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</si>
  <si>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</si>
  <si>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</si>
  <si>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</si>
  <si>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</si>
  <si>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</si>
  <si>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</si>
  <si>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</si>
  <si>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</si>
  <si>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</si>
  <si>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</si>
  <si>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</si>
  <si>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</si>
  <si>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</si>
  <si>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</si>
  <si>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</si>
  <si>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</si>
  <si>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</si>
  <si>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</si>
  <si>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</si>
  <si>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</si>
  <si>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</si>
  <si>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</si>
  <si>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</si>
  <si>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</si>
  <si>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</si>
  <si>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</si>
  <si>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</si>
  <si>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</si>
  <si>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</si>
  <si>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</si>
  <si>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</si>
  <si>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</si>
  <si>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</si>
  <si>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</si>
  <si>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</si>
  <si>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</si>
  <si>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</si>
  <si>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</si>
  <si>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</si>
  <si>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</si>
  <si>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</si>
  <si>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</si>
  <si>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</si>
  <si>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</si>
  <si>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</si>
  <si>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</si>
  <si>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</si>
  <si>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</si>
  <si>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</si>
  <si>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</si>
  <si>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</si>
  <si>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</si>
  <si>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</si>
  <si>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</si>
  <si>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</si>
  <si>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</si>
  <si>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</si>
  <si>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</si>
  <si>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</si>
  <si>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</si>
  <si>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</si>
  <si>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</si>
  <si>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</si>
  <si>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</si>
  <si>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</si>
  <si>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</si>
  <si>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</si>
  <si>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</si>
  <si>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</si>
  <si>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</si>
  <si>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</si>
  <si>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</si>
  <si>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</si>
  <si>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</si>
  <si>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</si>
  <si>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</si>
  <si>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</si>
  <si>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</si>
  <si>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</si>
  <si>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</si>
  <si>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</si>
  <si>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</si>
  <si>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</si>
  <si>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</si>
  <si>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</si>
  <si>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</si>
  <si>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</si>
  <si>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</si>
  <si>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</si>
  <si>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</si>
  <si>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</si>
  <si>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</si>
  <si>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</si>
  <si>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</si>
  <si>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</si>
  <si>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</si>
  <si>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</si>
  <si>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</si>
  <si>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</si>
  <si>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</si>
  <si>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</si>
  <si>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</si>
  <si>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</si>
  <si>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</si>
  <si>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</si>
  <si>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</si>
  <si>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</si>
  <si>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</si>
  <si>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</si>
  <si>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</si>
  <si>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</si>
  <si>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</si>
  <si>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</si>
  <si>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</si>
  <si>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</si>
  <si>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</si>
  <si>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</si>
  <si>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</si>
  <si>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</si>
  <si>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</si>
  <si>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</si>
  <si>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</si>
  <si>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</si>
  <si>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</si>
  <si>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</si>
  <si>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</si>
  <si>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</si>
  <si>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</si>
  <si>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</si>
  <si>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</si>
  <si>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</si>
  <si>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</si>
  <si>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</si>
  <si>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</si>
  <si>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</si>
  <si>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</si>
  <si>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</si>
  <si>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</si>
  <si>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</si>
  <si>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</si>
  <si>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</si>
  <si>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</si>
  <si>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</si>
  <si>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</si>
  <si>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</si>
  <si>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</si>
  <si>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</si>
  <si>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</si>
  <si>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</si>
  <si>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</si>
  <si>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</si>
  <si>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</si>
  <si>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</si>
  <si>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</si>
  <si>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</si>
  <si>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</si>
  <si>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</si>
  <si>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</si>
  <si>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</si>
  <si>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</si>
  <si>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</si>
  <si>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</si>
  <si>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</si>
  <si>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</si>
  <si>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</si>
  <si>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</si>
  <si>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</si>
  <si>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</si>
  <si>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</si>
  <si>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</si>
  <si>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</si>
  <si>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</si>
  <si>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</si>
  <si>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</si>
  <si>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</si>
  <si>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</si>
  <si>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</si>
  <si>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</si>
  <si>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</si>
  <si>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</si>
  <si>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</si>
  <si>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</si>
  <si>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</si>
  <si>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</si>
  <si>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</si>
  <si>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</si>
  <si>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</si>
  <si>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</si>
  <si>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</si>
  <si>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</si>
  <si>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</si>
  <si>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</si>
  <si>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</si>
  <si>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</si>
  <si>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</si>
  <si>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</si>
  <si>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</si>
  <si>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</si>
  <si>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</si>
  <si>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</si>
  <si>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</si>
  <si>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</si>
  <si>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</si>
  <si>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</si>
  <si>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</si>
  <si>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</si>
  <si>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</si>
  <si>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</si>
  <si>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</si>
  <si>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</si>
  <si>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</si>
  <si>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</si>
  <si>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</si>
  <si>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</si>
  <si>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</si>
  <si>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</si>
  <si>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</si>
  <si>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</si>
  <si>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</si>
  <si>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</si>
  <si>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</si>
  <si>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</si>
  <si>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</si>
  <si>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</si>
  <si>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</si>
  <si>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</si>
  <si>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</si>
  <si>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</si>
  <si>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</si>
  <si>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</si>
  <si>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</si>
  <si>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</si>
  <si>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</si>
  <si>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</si>
  <si>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</si>
  <si>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</si>
  <si>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</si>
  <si>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</si>
  <si>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</si>
  <si>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</si>
  <si>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</si>
  <si>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</si>
  <si>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</si>
  <si>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</si>
  <si>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</si>
  <si>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</si>
  <si>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</si>
  <si>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</si>
  <si>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</si>
  <si>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</si>
  <si>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</si>
  <si>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</si>
  <si>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</si>
  <si>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</si>
  <si>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</si>
  <si>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</si>
  <si>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</si>
  <si>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</si>
  <si>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</si>
  <si>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</si>
  <si>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</si>
  <si>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</si>
  <si>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</si>
  <si>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</si>
  <si>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</si>
  <si>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</si>
  <si>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</si>
  <si>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</si>
  <si>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</si>
  <si>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</si>
  <si>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</si>
  <si>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</si>
  <si>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</si>
  <si>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</si>
  <si>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</si>
  <si>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</si>
  <si>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</si>
  <si>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</si>
  <si>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</si>
  <si>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</si>
  <si>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</si>
  <si>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</si>
  <si>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</si>
  <si>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</si>
  <si>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</si>
  <si>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</si>
  <si>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</si>
  <si>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</si>
  <si>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</si>
  <si>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</si>
  <si>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</si>
  <si>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</si>
  <si>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</si>
  <si>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</si>
  <si>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</si>
  <si>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</si>
  <si>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</si>
  <si>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</si>
  <si>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</si>
  <si>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</si>
  <si>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</si>
  <si>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</si>
  <si>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</si>
  <si>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</si>
  <si>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</si>
  <si>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</si>
  <si>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</si>
  <si>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</si>
  <si>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</si>
  <si>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</si>
  <si>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</si>
  <si>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</si>
  <si>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</si>
  <si>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</si>
  <si>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</si>
  <si>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</si>
  <si>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</si>
  <si>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</si>
  <si>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</si>
  <si>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</si>
  <si>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</si>
  <si>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</si>
  <si>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</si>
  <si>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</si>
  <si>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</si>
  <si>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</si>
  <si>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</si>
  <si>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</si>
  <si>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</si>
  <si>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</si>
  <si>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</si>
  <si>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</si>
  <si>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</si>
  <si>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</si>
  <si>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</si>
  <si>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</si>
  <si>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</si>
  <si>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</si>
  <si>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</si>
  <si>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</si>
  <si>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</si>
  <si>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</si>
  <si>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</si>
  <si>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</si>
  <si>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</si>
  <si>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</si>
  <si>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</si>
  <si>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</si>
  <si>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</si>
  <si>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</si>
  <si>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</si>
  <si>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</si>
  <si>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</si>
  <si>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</si>
  <si>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</si>
  <si>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</si>
  <si>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</si>
  <si>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</si>
  <si>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</si>
  <si>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</si>
  <si>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</si>
  <si>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</si>
  <si>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</si>
  <si>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</si>
  <si>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</si>
  <si>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</si>
  <si>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</si>
  <si>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</si>
  <si>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</si>
  <si>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</si>
  <si>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</si>
  <si>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</si>
  <si>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</si>
  <si>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</si>
  <si>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</si>
  <si>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</si>
  <si>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</si>
  <si>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</si>
  <si>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</si>
  <si>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</si>
  <si>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</si>
  <si>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</si>
  <si>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</si>
  <si>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</si>
  <si>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</si>
  <si>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</si>
  <si>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</si>
  <si>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</si>
  <si>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</si>
  <si>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</si>
  <si>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</si>
  <si>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</si>
  <si>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</si>
  <si>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</si>
  <si>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</si>
  <si>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</si>
  <si>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</si>
  <si>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</si>
  <si>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</si>
  <si>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</si>
  <si>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</si>
  <si>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</si>
  <si>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</si>
  <si>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</si>
  <si>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</si>
  <si>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</si>
  <si>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</si>
  <si>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</si>
  <si>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</si>
  <si>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</si>
  <si>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</si>
  <si>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</si>
  <si>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</si>
  <si>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</si>
  <si>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</si>
  <si>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</si>
  <si>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</si>
  <si>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</si>
  <si>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</si>
  <si>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</si>
  <si>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</si>
  <si>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</si>
  <si>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</si>
  <si>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</si>
  <si>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</si>
  <si>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</si>
  <si>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</si>
  <si>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</si>
  <si>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</si>
  <si>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</si>
  <si>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</si>
  <si>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</si>
  <si>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</si>
  <si>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</si>
  <si>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</si>
  <si>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</si>
  <si>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</si>
  <si>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</si>
  <si>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</si>
  <si>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</si>
  <si>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</si>
  <si>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</si>
  <si>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</si>
  <si>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</si>
  <si>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</si>
  <si>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</si>
  <si>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</si>
  <si>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</si>
  <si>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</si>
  <si>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</si>
  <si>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</si>
  <si>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</si>
  <si>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</si>
  <si>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</si>
  <si>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</si>
  <si>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</si>
  <si>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</si>
  <si>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</si>
  <si>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</si>
  <si>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</si>
  <si>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</si>
  <si>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</si>
  <si>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</si>
  <si>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</si>
  <si>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</si>
  <si>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</si>
  <si>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</si>
  <si>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</si>
  <si>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</si>
  <si>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</si>
  <si>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</si>
  <si>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</si>
  <si>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</si>
  <si>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</si>
  <si>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</si>
  <si>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</si>
  <si>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</si>
  <si>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</si>
  <si>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</si>
  <si>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</si>
  <si>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</si>
  <si>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</si>
  <si>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</si>
  <si>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</si>
  <si>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</si>
  <si>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</si>
  <si>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</si>
  <si>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</si>
  <si>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</si>
  <si>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</si>
  <si>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</si>
  <si>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</si>
  <si>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</si>
  <si>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</si>
  <si>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</si>
  <si>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</si>
  <si>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</si>
  <si>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</si>
  <si>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</si>
  <si>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</si>
  <si>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</si>
  <si>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</si>
  <si>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</si>
  <si>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</si>
  <si>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</si>
  <si>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</si>
  <si>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</si>
  <si>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</si>
  <si>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</si>
  <si>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</si>
  <si>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</si>
  <si>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</si>
  <si>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</si>
  <si>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</si>
  <si>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</si>
  <si>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</si>
  <si>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</si>
  <si>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</si>
  <si>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</si>
  <si>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</si>
  <si>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</si>
  <si>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</si>
  <si>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</si>
  <si>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</si>
  <si>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</si>
  <si>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</si>
  <si>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</si>
  <si>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</si>
  <si>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</si>
  <si>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</si>
  <si>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</si>
  <si>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</si>
  <si>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</si>
  <si>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</si>
  <si>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</si>
  <si>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</si>
  <si>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</si>
  <si>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</si>
  <si>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</si>
  <si>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</si>
  <si>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</si>
  <si>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</si>
  <si>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</si>
  <si>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</si>
  <si>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</si>
  <si>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</si>
  <si>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</si>
  <si>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</si>
  <si>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</si>
  <si>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</si>
  <si>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</si>
  <si>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</si>
  <si>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</si>
  <si>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</si>
  <si>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</si>
  <si>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</si>
  <si>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</si>
  <si>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</si>
  <si>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</si>
  <si>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</si>
  <si>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</si>
  <si>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</si>
  <si>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</si>
  <si>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</si>
  <si>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</si>
  <si>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</si>
  <si>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</si>
  <si>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</si>
  <si>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</si>
  <si>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</si>
  <si>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</si>
  <si>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</si>
  <si>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</si>
  <si>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</si>
  <si>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</si>
  <si>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</si>
  <si>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</si>
  <si>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</si>
  <si>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</si>
  <si>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</si>
  <si>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</si>
  <si>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</si>
  <si>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</si>
  <si>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</si>
  <si>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</si>
  <si>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</si>
  <si>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</si>
  <si>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</si>
  <si>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</si>
  <si>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</si>
  <si>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</si>
  <si>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</si>
  <si>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</si>
  <si>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</si>
  <si>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</si>
  <si>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</si>
  <si>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</si>
  <si>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</si>
  <si>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</si>
  <si>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</si>
  <si>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</si>
  <si>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</si>
  <si>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</si>
  <si>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</si>
  <si>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</si>
  <si>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</si>
  <si>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</si>
  <si>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</si>
  <si>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</si>
  <si>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</si>
  <si>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</si>
  <si>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</si>
  <si>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</si>
  <si>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</si>
  <si>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</si>
  <si>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</si>
  <si>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</si>
  <si>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</si>
  <si>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</si>
  <si>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</si>
  <si>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</si>
  <si>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</si>
  <si>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</si>
  <si>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</si>
  <si>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</si>
  <si>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</si>
  <si>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</si>
  <si>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</si>
  <si>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</si>
  <si>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</si>
  <si>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</si>
  <si>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</si>
  <si>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</si>
  <si>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</si>
  <si>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</si>
  <si>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</si>
  <si>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</si>
  <si>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</si>
  <si>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</si>
  <si>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</si>
  <si>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</si>
  <si>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</si>
  <si>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</si>
  <si>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</si>
  <si>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</si>
  <si>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</si>
  <si>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</si>
  <si>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</si>
  <si>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</si>
  <si>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</si>
  <si>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</si>
  <si>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</si>
  <si>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</si>
  <si>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</si>
  <si>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</si>
  <si>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</si>
  <si>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</si>
  <si>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</si>
  <si>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</si>
  <si>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</si>
  <si>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</si>
  <si>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</si>
  <si>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</si>
  <si>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</si>
  <si>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</si>
  <si>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</si>
  <si>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</si>
  <si>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</si>
  <si>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</si>
  <si>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</si>
  <si>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</si>
  <si>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</si>
  <si>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</si>
  <si>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</si>
  <si>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</si>
  <si>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</si>
  <si>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</si>
  <si>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</si>
  <si>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</si>
  <si>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</si>
  <si>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</si>
  <si>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</si>
  <si>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</si>
  <si>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</si>
  <si>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</si>
  <si>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</si>
  <si>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</si>
  <si>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</si>
  <si>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</si>
  <si>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</si>
  <si>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</si>
  <si>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</si>
  <si>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</si>
  <si>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</si>
  <si>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</si>
  <si>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</si>
  <si>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</si>
  <si>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</si>
  <si>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</si>
  <si>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</si>
  <si>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</si>
  <si>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</si>
  <si>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</si>
  <si>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</si>
  <si>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</si>
  <si>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</si>
  <si>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</si>
  <si>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</si>
  <si>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</si>
  <si>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</si>
  <si>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</si>
  <si>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</si>
  <si>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</si>
  <si>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</si>
  <si>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</si>
  <si>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</si>
  <si>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</si>
  <si>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</si>
  <si>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</si>
  <si>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</si>
  <si>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</si>
  <si>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</si>
  <si>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</si>
  <si>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</si>
  <si>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</si>
  <si>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</si>
  <si>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</si>
  <si>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</si>
  <si>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</si>
  <si>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</si>
  <si>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</si>
  <si>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</si>
  <si>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</si>
  <si>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</si>
  <si>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</si>
  <si>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</si>
  <si>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</si>
  <si>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</si>
  <si>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</si>
  <si>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</si>
  <si>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</si>
  <si>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</si>
  <si>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</si>
  <si>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</si>
  <si>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</si>
  <si>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</si>
  <si>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</si>
  <si>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</si>
  <si>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</si>
  <si>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</si>
  <si>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</si>
  <si>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</si>
  <si>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</si>
  <si>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</si>
  <si>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</si>
  <si>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</si>
  <si>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</si>
  <si>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</si>
  <si>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</si>
  <si>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</si>
  <si>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</si>
  <si>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</si>
  <si>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</si>
  <si>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</si>
  <si>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</si>
  <si>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</si>
  <si>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</si>
  <si>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</si>
  <si>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</si>
  <si>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</si>
  <si>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</si>
  <si>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</si>
  <si>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</si>
  <si>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</si>
  <si>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</si>
  <si>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</si>
  <si>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</si>
  <si>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</si>
  <si>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</si>
  <si>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</si>
  <si>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</si>
  <si>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</si>
  <si>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</si>
  <si>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</si>
  <si>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</si>
  <si>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</si>
  <si>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</si>
  <si>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</si>
  <si>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</si>
  <si>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</si>
  <si>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</si>
  <si>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</si>
  <si>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</si>
  <si>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</si>
  <si>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</si>
  <si>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</si>
  <si>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</si>
  <si>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</si>
  <si>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</si>
  <si>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</si>
  <si>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</si>
  <si>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</si>
  <si>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</si>
  <si>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</si>
  <si>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</si>
  <si>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</si>
  <si>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</si>
  <si>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</si>
  <si>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</si>
  <si>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</si>
  <si>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</si>
  <si>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</si>
  <si>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</si>
  <si>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</si>
  <si>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</si>
  <si>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</si>
  <si>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</si>
  <si>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</si>
  <si>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</si>
  <si>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</si>
  <si>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</si>
  <si>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</si>
  <si>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</si>
  <si>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</si>
  <si>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</si>
  <si>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</si>
  <si>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</si>
  <si>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</si>
  <si>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</si>
  <si>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</si>
  <si>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</si>
  <si>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</si>
  <si>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</si>
  <si>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</si>
  <si>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</si>
  <si>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</si>
  <si>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</si>
  <si>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</si>
  <si>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</si>
  <si>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</si>
  <si>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</si>
  <si>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</si>
  <si>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</si>
  <si>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</si>
  <si>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</si>
  <si>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</si>
  <si>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</si>
  <si>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</si>
  <si>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</si>
  <si>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</si>
  <si>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</si>
  <si>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</si>
  <si>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</si>
  <si>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</si>
  <si>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</si>
  <si>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</si>
  <si>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</si>
  <si>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</si>
  <si>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</si>
  <si>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</si>
  <si>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</si>
  <si>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</si>
  <si>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</si>
  <si>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</si>
  <si>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</si>
  <si>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</si>
  <si>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</si>
  <si>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</si>
  <si>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</si>
  <si>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</si>
  <si>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</si>
  <si>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</si>
  <si>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</si>
  <si>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</si>
  <si>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</si>
  <si>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</si>
  <si>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</si>
  <si>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</si>
  <si>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</si>
  <si>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</si>
  <si>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</si>
  <si>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</si>
  <si>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</si>
  <si>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</si>
  <si>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</si>
  <si>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</si>
  <si>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</si>
  <si>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</si>
  <si>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</si>
  <si>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</si>
  <si>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</si>
  <si>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</si>
  <si>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</si>
  <si>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</si>
  <si>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</si>
  <si>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</si>
  <si>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</si>
  <si>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</si>
  <si>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</si>
  <si>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</si>
  <si>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</si>
  <si>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</si>
  <si>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</si>
  <si>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</si>
  <si>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</si>
  <si>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</si>
  <si>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</si>
  <si>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</si>
  <si>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</si>
  <si>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</si>
  <si>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</si>
  <si>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</si>
  <si>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</si>
  <si>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</si>
  <si>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</si>
  <si>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</si>
  <si>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</si>
  <si>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</si>
  <si>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</si>
  <si>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</si>
  <si>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</si>
  <si>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</si>
  <si>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</si>
  <si>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</si>
  <si>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</si>
  <si>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</si>
  <si>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</si>
  <si>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</si>
  <si>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</si>
  <si>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</si>
  <si>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</si>
  <si>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</si>
  <si>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</si>
  <si>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</si>
  <si>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</si>
  <si>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</si>
  <si>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</si>
  <si>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</si>
  <si>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</si>
  <si>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</si>
  <si>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</si>
  <si>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</si>
  <si>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</si>
  <si>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</si>
  <si>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</si>
  <si>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</si>
  <si>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</si>
  <si>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</si>
  <si>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</si>
  <si>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</si>
  <si>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</si>
  <si>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</si>
  <si>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</si>
  <si>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</si>
  <si>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</si>
  <si>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</si>
  <si>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</si>
  <si>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</si>
  <si>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</si>
  <si>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</si>
  <si>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</si>
  <si>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</si>
  <si>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</si>
  <si>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</si>
  <si>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</si>
  <si>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</si>
  <si>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</si>
  <si>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</si>
  <si>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</si>
  <si>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</si>
  <si>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</si>
  <si>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</si>
  <si>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</si>
  <si>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</si>
  <si>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</si>
  <si>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</si>
  <si>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</si>
  <si>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</si>
  <si>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</si>
  <si>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</si>
  <si>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</si>
  <si>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</si>
  <si>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</si>
  <si>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</si>
  <si>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</si>
  <si>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</si>
  <si>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</si>
  <si>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</si>
  <si>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</si>
  <si>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</si>
  <si>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</si>
  <si>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</si>
  <si>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</si>
  <si>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</si>
  <si>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</si>
  <si>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</si>
  <si>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</si>
  <si>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</si>
  <si>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</si>
  <si>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</si>
  <si>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</si>
  <si>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</si>
  <si>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</si>
  <si>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</si>
  <si>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</si>
  <si>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</si>
  <si>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</si>
  <si>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</si>
  <si>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</si>
  <si>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</si>
  <si>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</si>
  <si>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</si>
  <si>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</si>
  <si>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</si>
  <si>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</si>
  <si>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</si>
  <si>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</si>
  <si>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</si>
  <si>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</si>
  <si>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</si>
  <si>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</si>
  <si>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</si>
  <si>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</si>
  <si>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</si>
  <si>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</si>
  <si>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</si>
  <si>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</si>
  <si>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</si>
  <si>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</si>
  <si>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</si>
  <si>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</si>
  <si>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</si>
  <si>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</si>
  <si>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</si>
  <si>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</si>
  <si>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</si>
  <si>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</si>
  <si>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</si>
  <si>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</si>
  <si>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</si>
  <si>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</si>
  <si>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</si>
  <si>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</si>
  <si>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</si>
  <si>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</si>
  <si>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</si>
  <si>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</si>
  <si>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</si>
  <si>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</si>
  <si>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</si>
  <si>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</si>
  <si>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</si>
  <si>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</si>
  <si>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</si>
  <si>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</si>
  <si>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</si>
  <si>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</si>
  <si>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</si>
  <si>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</si>
  <si>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</si>
  <si>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</si>
  <si>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</si>
  <si>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</si>
  <si>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</si>
  <si>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</si>
  <si>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</si>
  <si>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</si>
  <si>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</si>
  <si>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</si>
  <si>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</si>
  <si>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</si>
  <si>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</si>
  <si>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</si>
  <si>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</si>
  <si>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</si>
  <si>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</si>
  <si>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</si>
  <si>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</si>
  <si>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</si>
  <si>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</si>
  <si>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</si>
  <si>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</si>
  <si>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</si>
  <si>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</si>
  <si>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</si>
  <si>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</si>
  <si>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</si>
  <si>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</si>
  <si>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</si>
  <si>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</si>
  <si>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</si>
  <si>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</si>
  <si>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</si>
  <si>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</si>
  <si>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</si>
  <si>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</si>
  <si>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</si>
  <si>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</si>
  <si>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</si>
  <si>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</si>
  <si>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</si>
  <si>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</si>
  <si>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</si>
  <si>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</si>
  <si>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</si>
  <si>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</si>
  <si>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</si>
  <si>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</si>
  <si>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</si>
  <si>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</si>
  <si>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</si>
  <si>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</si>
  <si>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</si>
  <si>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</si>
  <si>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</si>
  <si>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</si>
  <si>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</si>
  <si>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</si>
  <si>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</si>
  <si>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</si>
  <si>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</si>
  <si>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</si>
  <si>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</si>
  <si>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</si>
  <si>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</si>
  <si>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</si>
  <si>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</si>
  <si>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</si>
  <si>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</si>
  <si>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</si>
  <si>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</si>
  <si>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</si>
  <si>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</si>
  <si>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</si>
  <si>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</si>
  <si>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</si>
  <si>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</si>
  <si>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</si>
  <si>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</si>
  <si>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</si>
  <si>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</si>
  <si>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</si>
  <si>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</si>
  <si>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</si>
  <si>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</si>
  <si>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</si>
  <si>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</si>
  <si>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</si>
  <si>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</si>
  <si>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</si>
  <si>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</si>
  <si>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</si>
  <si>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</si>
  <si>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</si>
  <si>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</si>
  <si>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</si>
  <si>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</si>
  <si>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</si>
  <si>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</si>
  <si>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</si>
  <si>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</si>
  <si>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</si>
  <si>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</si>
  <si>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</si>
  <si>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</si>
  <si>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</si>
  <si>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</si>
  <si>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</si>
  <si>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</si>
  <si>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</si>
  <si>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</si>
  <si>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</si>
  <si>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</si>
  <si>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</si>
  <si>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</si>
  <si>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</si>
  <si>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</si>
  <si>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</si>
  <si>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</si>
  <si>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</si>
  <si>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</si>
  <si>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</si>
  <si>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</si>
  <si>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</si>
  <si>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</si>
  <si>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</si>
  <si>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</si>
  <si>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</si>
  <si>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</si>
  <si>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</si>
  <si>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</si>
  <si>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</si>
  <si>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</si>
  <si>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</si>
  <si>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</si>
  <si>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</si>
  <si>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</si>
  <si>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</si>
  <si>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</si>
  <si>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</si>
  <si>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</si>
  <si>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</si>
  <si>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</si>
  <si>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</si>
  <si>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</si>
  <si>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</si>
  <si>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</si>
  <si>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</si>
  <si>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</si>
  <si>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</si>
  <si>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</si>
  <si>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</si>
  <si>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</si>
  <si>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</si>
  <si>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</si>
  <si>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</si>
  <si>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</si>
  <si>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</si>
  <si>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</si>
  <si>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</si>
  <si>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</si>
  <si>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</si>
  <si>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</si>
  <si>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</si>
  <si>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</si>
  <si>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</si>
  <si>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</si>
  <si>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</si>
  <si>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</si>
  <si>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</si>
  <si>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</si>
  <si>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</si>
  <si>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</si>
  <si>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</si>
  <si>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</si>
  <si>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</si>
  <si>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</si>
  <si>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</si>
  <si>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</si>
  <si>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</si>
  <si>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</si>
  <si>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</si>
  <si>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</si>
  <si>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</si>
  <si>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</si>
  <si>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</si>
  <si>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</si>
  <si>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</si>
  <si>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</si>
  <si>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</si>
  <si>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</si>
  <si>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</si>
  <si>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</si>
  <si>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</si>
  <si>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</si>
  <si>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</si>
  <si>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</si>
  <si>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</si>
  <si>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</si>
  <si>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</si>
  <si>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</si>
  <si>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</si>
  <si>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</si>
  <si>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</si>
  <si>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</si>
  <si>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</si>
  <si>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</si>
  <si>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</si>
  <si>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</si>
  <si>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</si>
  <si>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</si>
  <si>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</si>
  <si>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</si>
  <si>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</si>
  <si>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</si>
  <si>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</si>
  <si>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</si>
  <si>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</si>
  <si>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</si>
  <si>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</si>
  <si>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</si>
  <si>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</si>
  <si>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</si>
  <si>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</si>
  <si>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</si>
  <si>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</si>
  <si>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</si>
  <si>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</si>
  <si>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</si>
  <si>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</si>
  <si>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</si>
  <si>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</si>
  <si>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</si>
  <si>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</si>
  <si>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</si>
  <si>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</si>
  <si>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</si>
  <si>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</si>
  <si>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</si>
  <si>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</si>
  <si>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</si>
  <si>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</si>
  <si>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</si>
  <si>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</si>
  <si>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</si>
  <si>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</si>
  <si>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</si>
  <si>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</si>
  <si>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</si>
  <si>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</si>
  <si>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</si>
  <si>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</si>
  <si>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</si>
  <si>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</si>
  <si>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</si>
  <si>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</si>
  <si>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</si>
  <si>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</si>
  <si>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</si>
  <si>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</si>
  <si>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</si>
  <si>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</si>
  <si>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</si>
  <si>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</si>
  <si>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</si>
  <si>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</si>
  <si>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</si>
  <si>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</si>
  <si>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</si>
  <si>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</si>
  <si>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</si>
  <si>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</si>
  <si>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</si>
  <si>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</si>
  <si>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</si>
  <si>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</si>
  <si>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</si>
  <si>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</si>
  <si>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</si>
  <si>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</si>
  <si>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</si>
  <si>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</si>
  <si>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</si>
  <si>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</si>
  <si>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</si>
  <si>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</si>
  <si>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</si>
  <si>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</si>
  <si>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</si>
  <si>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</si>
  <si>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</si>
  <si>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</si>
  <si>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</si>
  <si>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</si>
  <si>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</si>
  <si>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</si>
  <si>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</si>
  <si>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</si>
  <si>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</si>
  <si>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</si>
  <si>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</si>
  <si>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</si>
  <si>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</si>
  <si>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</si>
  <si>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</si>
  <si>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</si>
  <si>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</si>
  <si>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</si>
  <si>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</si>
  <si>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</si>
  <si>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</si>
  <si>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</si>
  <si>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</si>
  <si>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</si>
  <si>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</si>
  <si>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</si>
  <si>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</si>
  <si>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</si>
  <si>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</si>
  <si>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</si>
  <si>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</si>
  <si>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</si>
  <si>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</si>
  <si>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</si>
  <si>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</si>
  <si>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</si>
  <si>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</si>
  <si>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</si>
  <si>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</si>
  <si>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</si>
  <si>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</si>
  <si>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</si>
  <si>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</si>
  <si>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</si>
  <si>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</si>
  <si>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</si>
  <si>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</si>
  <si>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</si>
  <si>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</si>
  <si>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</si>
  <si>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</si>
  <si>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</si>
  <si>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</si>
  <si>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</si>
  <si>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</si>
  <si>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</si>
  <si>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</si>
  <si>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</si>
  <si>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</si>
  <si>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</si>
  <si>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</si>
  <si>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</si>
  <si>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</si>
  <si>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</si>
  <si>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</si>
  <si>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</si>
  <si>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</si>
  <si>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</si>
  <si>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</si>
  <si>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</si>
  <si>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</si>
  <si>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</si>
  <si>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</si>
  <si>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</si>
  <si>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</si>
  <si>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</si>
  <si>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</si>
  <si>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</si>
  <si>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</si>
  <si>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</si>
  <si>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</si>
  <si>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</si>
  <si>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</si>
  <si>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</si>
  <si>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</si>
  <si>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</si>
  <si>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</si>
  <si>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</si>
  <si>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</si>
  <si>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</si>
  <si>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</si>
  <si>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</si>
  <si>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</si>
  <si>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</si>
  <si>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</si>
  <si>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</si>
  <si>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</si>
  <si>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</si>
  <si>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</si>
  <si>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</si>
  <si>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</si>
  <si>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</si>
  <si>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</si>
  <si>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</si>
  <si>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</si>
  <si>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</si>
  <si>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</si>
  <si>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</si>
  <si>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</si>
  <si>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</si>
  <si>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</si>
  <si>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</si>
  <si>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</si>
  <si>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</si>
  <si>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</si>
  <si>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</si>
  <si>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</si>
  <si>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</si>
  <si>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</si>
  <si>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</si>
  <si>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</si>
  <si>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</si>
  <si>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</si>
  <si>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</si>
  <si>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</si>
  <si>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</si>
  <si>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</si>
  <si>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</si>
  <si>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</si>
  <si>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</si>
  <si>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</si>
  <si>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</si>
  <si>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</si>
  <si>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</si>
  <si>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</si>
  <si>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</si>
  <si>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</si>
  <si>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</si>
  <si>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</si>
  <si>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</si>
  <si>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</si>
  <si>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</si>
  <si>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</si>
  <si>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</si>
  <si>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</si>
  <si>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</si>
  <si>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</si>
  <si>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</si>
  <si>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</si>
  <si>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</si>
  <si>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</si>
  <si>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</si>
  <si>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</si>
  <si>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</si>
  <si>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</si>
  <si>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</si>
  <si>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</si>
  <si>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</si>
  <si>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</si>
  <si>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</si>
  <si>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</si>
  <si>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</si>
  <si>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</si>
  <si>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</si>
  <si>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</si>
  <si>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</si>
  <si>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</si>
  <si>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</si>
  <si>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</si>
  <si>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</si>
  <si>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</si>
  <si>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</si>
  <si>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</si>
  <si>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</si>
  <si>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</si>
  <si>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</si>
  <si>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</si>
  <si>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</si>
  <si>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</si>
  <si>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</si>
  <si>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</si>
  <si>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</si>
  <si>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</si>
  <si>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</si>
  <si>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</si>
  <si>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</si>
  <si>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</si>
  <si>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</si>
  <si>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</si>
  <si>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</si>
  <si>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</si>
  <si>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</si>
  <si>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</si>
  <si>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</si>
  <si>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</si>
  <si>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</si>
  <si>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</si>
  <si>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</si>
  <si>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</si>
  <si>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</si>
  <si>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</si>
  <si>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</si>
  <si>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</si>
  <si>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</si>
  <si>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</si>
  <si>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</si>
  <si>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</si>
  <si>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</si>
  <si>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</si>
  <si>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</si>
  <si>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</si>
  <si>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</si>
  <si>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</si>
  <si>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</si>
  <si>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</si>
  <si>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</si>
  <si>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</si>
  <si>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</si>
  <si>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</si>
  <si>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</si>
  <si>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</si>
  <si>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</si>
  <si>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</si>
  <si>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</si>
  <si>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</si>
  <si>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</si>
  <si>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</si>
  <si>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</si>
  <si>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</si>
  <si>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</si>
  <si>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</si>
  <si>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</si>
  <si>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</si>
  <si>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</si>
  <si>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</si>
  <si>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</si>
  <si>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</si>
  <si>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</si>
  <si>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</si>
  <si>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</si>
  <si>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</si>
  <si>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</si>
  <si>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</si>
  <si>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</si>
  <si>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</si>
  <si>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</si>
  <si>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</si>
  <si>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</si>
  <si>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</si>
  <si>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</si>
  <si>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</si>
  <si>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</si>
  <si>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</si>
  <si>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</si>
  <si>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</si>
  <si>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</si>
  <si>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</si>
  <si>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</si>
  <si>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</si>
  <si>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</si>
  <si>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</si>
  <si>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</si>
  <si>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</si>
  <si>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</si>
  <si>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</si>
  <si>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</si>
  <si>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</si>
  <si>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</si>
  <si>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</si>
  <si>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</si>
  <si>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</si>
  <si>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</si>
  <si>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</si>
  <si>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</si>
  <si>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</si>
  <si>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</si>
  <si>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</si>
  <si>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</si>
  <si>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</si>
  <si>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</si>
  <si>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</si>
  <si>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</si>
  <si>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</si>
  <si>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</si>
  <si>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</si>
  <si>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</si>
  <si>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</si>
  <si>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</si>
  <si>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</si>
  <si>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</si>
  <si>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</si>
  <si>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</si>
  <si>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</si>
  <si>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</si>
  <si>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</si>
  <si>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</si>
  <si>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</si>
  <si>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</si>
  <si>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</si>
  <si>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</si>
  <si>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</si>
  <si>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</si>
  <si>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</si>
  <si>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</si>
  <si>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</si>
  <si>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</si>
  <si>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</si>
  <si>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</si>
  <si>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</si>
  <si>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</si>
  <si>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</si>
  <si>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</si>
  <si>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</si>
  <si>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</si>
  <si>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</si>
  <si>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</si>
  <si>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</si>
  <si>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</si>
  <si>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</si>
  <si>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</si>
  <si>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</si>
  <si>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</si>
  <si>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</si>
  <si>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</si>
  <si>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</si>
  <si>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</si>
  <si>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</si>
  <si>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</si>
  <si>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</si>
  <si>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</si>
  <si>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</si>
  <si>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</si>
  <si>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</si>
  <si>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</si>
  <si>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</si>
  <si>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</si>
  <si>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</si>
  <si>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</si>
  <si>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</si>
  <si>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</si>
  <si>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</si>
  <si>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</si>
  <si>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</si>
  <si>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</si>
  <si>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</si>
  <si>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</si>
  <si>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</si>
  <si>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</si>
  <si>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</si>
  <si>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</si>
  <si>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</si>
  <si>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</si>
  <si>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</si>
  <si>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</si>
  <si>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</si>
  <si>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</si>
  <si>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</si>
  <si>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</si>
  <si>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</si>
  <si>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</si>
  <si>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</si>
  <si>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</si>
  <si>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</si>
  <si>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</si>
  <si>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</si>
  <si>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</si>
  <si>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</si>
  <si>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</si>
  <si>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</si>
  <si>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</si>
  <si>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</si>
  <si>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</si>
  <si>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</si>
  <si>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</si>
  <si>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</si>
  <si>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</si>
  <si>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</si>
  <si>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</si>
  <si>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</si>
  <si>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</si>
  <si>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</si>
  <si>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</si>
  <si>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</si>
  <si>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</si>
  <si>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</si>
  <si>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</si>
  <si>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</si>
  <si>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</si>
  <si>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</si>
  <si>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</si>
  <si>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</si>
  <si>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</si>
  <si>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</si>
  <si>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</si>
  <si>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</si>
  <si>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</si>
  <si>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</si>
  <si>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</si>
  <si>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</si>
  <si>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</si>
  <si>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</si>
  <si>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</si>
  <si>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</si>
  <si>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</si>
  <si>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</si>
  <si>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</si>
  <si>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</si>
  <si>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</si>
  <si>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</si>
  <si>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</si>
  <si>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</si>
  <si>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</si>
  <si>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</si>
  <si>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</si>
  <si>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</si>
  <si>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</si>
  <si>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</si>
  <si>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</si>
  <si>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</si>
  <si>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</si>
  <si>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</si>
  <si>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</si>
  <si>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</si>
  <si>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</si>
  <si>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</si>
  <si>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</si>
  <si>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</si>
  <si>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</si>
  <si>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</si>
  <si>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</si>
  <si>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</si>
  <si>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</si>
  <si>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</si>
  <si>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</si>
  <si>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</si>
  <si>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</si>
  <si>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</si>
  <si>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</si>
  <si>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</si>
  <si>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</si>
  <si>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</si>
  <si>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</si>
  <si>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</si>
  <si>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</si>
  <si>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</si>
  <si>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</si>
  <si>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</si>
  <si>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</si>
  <si>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</si>
  <si>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</si>
  <si>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</si>
  <si>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</si>
  <si>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</si>
  <si>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</si>
  <si>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</si>
  <si>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</si>
  <si>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</si>
  <si>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</si>
  <si>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</si>
  <si>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</si>
  <si>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</si>
  <si>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</si>
  <si>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</si>
  <si>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</si>
  <si>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</si>
  <si>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</si>
  <si>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</si>
  <si>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</si>
  <si>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</si>
  <si>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</si>
  <si>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</si>
  <si>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</si>
  <si>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</si>
  <si>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</si>
  <si>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</si>
  <si>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</si>
  <si>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</si>
  <si>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</si>
  <si>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</si>
  <si>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</si>
  <si>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</si>
  <si>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</si>
  <si>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</si>
  <si>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</si>
  <si>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</si>
  <si>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</si>
  <si>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</si>
  <si>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</si>
  <si>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</si>
  <si>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</si>
  <si>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</si>
  <si>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</si>
  <si>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</si>
  <si>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</si>
  <si>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</si>
  <si>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</si>
  <si>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</si>
  <si>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</si>
  <si>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</si>
  <si>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</si>
  <si>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</si>
  <si>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</si>
  <si>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</si>
  <si>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</si>
  <si>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</si>
  <si>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</si>
  <si>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</si>
  <si>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</si>
  <si>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</si>
  <si>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</si>
  <si>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</si>
  <si>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</si>
  <si>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</si>
  <si>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</si>
  <si>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</si>
  <si>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</si>
  <si>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</si>
  <si>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</si>
  <si>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</si>
  <si>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</si>
  <si>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</si>
  <si>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</si>
  <si>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</si>
  <si>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</si>
  <si>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</si>
  <si>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</si>
  <si>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</si>
  <si>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</si>
  <si>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</si>
  <si>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</si>
  <si>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</si>
  <si>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</si>
  <si>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</si>
  <si>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</si>
  <si>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</si>
  <si>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</si>
  <si>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</si>
  <si>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</si>
  <si>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</si>
  <si>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</si>
  <si>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</si>
  <si>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</si>
  <si>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</si>
  <si>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</si>
  <si>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</si>
  <si>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</si>
  <si>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</si>
  <si>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</si>
  <si>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</si>
  <si>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</si>
  <si>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</si>
  <si>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</si>
  <si>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</si>
  <si>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</si>
  <si>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</si>
  <si>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</si>
  <si>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</si>
  <si>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</si>
  <si>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</si>
  <si>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</si>
  <si>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</si>
  <si>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</si>
  <si>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</si>
  <si>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</si>
  <si>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</si>
  <si>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</si>
  <si>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</si>
  <si>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</si>
  <si>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</si>
  <si>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</si>
  <si>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</si>
  <si>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</si>
  <si>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</si>
  <si>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</si>
  <si>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</si>
  <si>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</si>
  <si>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</si>
  <si>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</si>
  <si>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</si>
  <si>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</si>
  <si>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</si>
  <si>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</si>
  <si>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</si>
  <si>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</si>
  <si>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</si>
  <si>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</si>
  <si>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</si>
  <si>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</si>
  <si>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</si>
  <si>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</si>
  <si>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</si>
  <si>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</si>
  <si>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</si>
  <si>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</si>
  <si>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</si>
  <si>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</si>
  <si>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</si>
  <si>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</si>
  <si>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</si>
  <si>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</si>
  <si>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</si>
  <si>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</si>
  <si>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</si>
  <si>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</si>
  <si>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</si>
  <si>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</si>
  <si>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</si>
  <si>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</si>
  <si>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</si>
  <si>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</si>
  <si>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</si>
  <si>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</si>
  <si>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</si>
  <si>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</si>
  <si>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</si>
  <si>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</si>
  <si>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</si>
  <si>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</si>
  <si>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</si>
  <si>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</si>
  <si>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</si>
  <si>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</si>
  <si>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</si>
  <si>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</si>
  <si>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</si>
  <si>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</si>
  <si>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</si>
  <si>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</si>
  <si>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</si>
  <si>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</si>
  <si>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</si>
  <si>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</si>
  <si>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</si>
  <si>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</si>
  <si>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</si>
  <si>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</si>
  <si>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</si>
  <si>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</si>
  <si>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</si>
  <si>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</si>
  <si>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</si>
  <si>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</si>
  <si>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</si>
  <si>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</si>
  <si>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</si>
  <si>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</si>
  <si>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</si>
  <si>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</si>
  <si>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</si>
  <si>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</si>
  <si>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</si>
  <si>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</si>
  <si>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</si>
  <si>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</si>
  <si>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</si>
  <si>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</si>
  <si>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</si>
  <si>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</si>
  <si>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</si>
  <si>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</si>
  <si>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</si>
  <si>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</si>
  <si>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</si>
  <si>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</si>
  <si>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</si>
  <si>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</si>
  <si>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</si>
  <si>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</si>
  <si>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</si>
  <si>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</si>
  <si>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</si>
  <si>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</si>
  <si>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</si>
  <si>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</si>
  <si>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</si>
  <si>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</si>
  <si>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</si>
  <si>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</si>
  <si>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</si>
  <si>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</si>
  <si>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</si>
  <si>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</si>
  <si>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</si>
  <si>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</si>
  <si>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</si>
  <si>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</si>
  <si>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</si>
  <si>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</si>
  <si>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</si>
  <si>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</si>
  <si>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</si>
  <si>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</si>
  <si>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</si>
  <si>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</si>
  <si>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</si>
  <si>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</si>
  <si>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</si>
  <si>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</si>
  <si>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</si>
  <si>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</si>
  <si>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</si>
  <si>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</si>
  <si>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</si>
  <si>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</si>
  <si>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</si>
  <si>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</si>
  <si>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</si>
  <si>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</si>
  <si>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</si>
  <si>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</si>
  <si>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</si>
  <si>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</si>
  <si>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</si>
  <si>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</si>
  <si>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</si>
  <si>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</si>
  <si>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</si>
  <si>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</si>
  <si>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</si>
  <si>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</si>
  <si>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</si>
  <si>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</si>
  <si>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</si>
  <si>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</si>
  <si>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</si>
  <si>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</si>
  <si>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</si>
  <si>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</si>
  <si>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</si>
  <si>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</si>
  <si>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</si>
  <si>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</si>
  <si>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</si>
  <si>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</si>
  <si>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</si>
  <si>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</si>
  <si>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</si>
  <si>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</si>
  <si>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</si>
  <si>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</si>
  <si>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</si>
  <si>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</si>
  <si>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</si>
  <si>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</si>
  <si>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</si>
  <si>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</si>
  <si>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</si>
  <si>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</si>
  <si>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</si>
  <si>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</si>
  <si>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</si>
  <si>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</si>
  <si>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</si>
  <si>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</si>
  <si>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</si>
  <si>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</si>
  <si>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</si>
  <si>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</si>
  <si>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</si>
  <si>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</si>
  <si>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</si>
  <si>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</si>
  <si>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</si>
  <si>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</si>
  <si>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</si>
  <si>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</si>
  <si>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</si>
  <si>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</si>
  <si>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</si>
  <si>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</si>
  <si>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</si>
  <si>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</si>
  <si>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</si>
  <si>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</si>
  <si>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</si>
  <si>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</si>
  <si>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</si>
  <si>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</si>
  <si>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</si>
  <si>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</si>
  <si>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</si>
  <si>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</si>
  <si>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</si>
  <si>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</si>
  <si>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</si>
  <si>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</si>
  <si>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</si>
  <si>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</si>
  <si>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</si>
  <si>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</si>
  <si>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</si>
  <si>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</si>
  <si>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</si>
  <si>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</si>
  <si>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</si>
  <si>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</si>
  <si>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</si>
  <si>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</si>
  <si>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</si>
  <si>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</si>
  <si>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</si>
  <si>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</si>
  <si>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</si>
  <si>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</si>
  <si>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</si>
  <si>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</si>
  <si>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</si>
  <si>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</si>
  <si>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</si>
  <si>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</si>
  <si>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</si>
  <si>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</si>
  <si>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</si>
  <si>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</si>
  <si>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</si>
  <si>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</si>
  <si>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</si>
  <si>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</si>
  <si>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</si>
  <si>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</si>
  <si>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</si>
  <si>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</si>
  <si>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</si>
  <si>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</si>
  <si>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</si>
  <si>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</si>
  <si>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</si>
  <si>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</si>
  <si>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</si>
  <si>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</si>
  <si>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</si>
  <si>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</si>
  <si>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</si>
  <si>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</si>
  <si>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</si>
  <si>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</si>
  <si>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</si>
  <si>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</si>
  <si>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</si>
  <si>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</si>
  <si>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</si>
  <si>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</si>
  <si>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</si>
  <si>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</si>
  <si>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</si>
  <si>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</si>
  <si>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</si>
  <si>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</si>
  <si>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</si>
  <si>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</si>
  <si>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</si>
  <si>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</si>
  <si>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</si>
  <si>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</si>
  <si>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</si>
  <si>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</si>
  <si>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</si>
  <si>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</si>
  <si>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</si>
  <si>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</si>
  <si>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</si>
  <si>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</si>
  <si>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</si>
  <si>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</si>
  <si>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</si>
  <si>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</si>
  <si>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</si>
  <si>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</si>
  <si>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</si>
  <si>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</si>
  <si>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</si>
  <si>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</si>
  <si>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</si>
  <si>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</si>
  <si>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</si>
  <si>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</si>
  <si>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</si>
  <si>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</si>
  <si>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</si>
  <si>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</si>
  <si>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</si>
  <si>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</si>
  <si>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</si>
  <si>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</si>
  <si>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</si>
  <si>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</si>
  <si>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</si>
  <si>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</si>
  <si>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</si>
  <si>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</si>
  <si>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</si>
  <si>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</si>
  <si>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</si>
  <si>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</si>
  <si>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</si>
  <si>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</si>
  <si>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</si>
  <si>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</si>
  <si>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</si>
  <si>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</si>
  <si>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</si>
  <si>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</si>
  <si>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</si>
  <si>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</si>
  <si>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</si>
  <si>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</si>
  <si>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</si>
  <si>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</si>
  <si>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</si>
  <si>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</si>
  <si>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</si>
  <si>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</si>
  <si>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</si>
  <si>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</si>
  <si>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</si>
  <si>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</si>
  <si>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</si>
  <si>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</si>
  <si>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</si>
  <si>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</si>
  <si>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</si>
  <si>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</si>
  <si>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</si>
  <si>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</si>
  <si>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</si>
  <si>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</si>
  <si>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</si>
  <si>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</si>
  <si>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</si>
  <si>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</si>
  <si>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</si>
  <si>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</si>
  <si>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</si>
  <si>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</si>
  <si>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</si>
  <si>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</si>
  <si>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</si>
  <si>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</si>
  <si>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</si>
  <si>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</si>
  <si>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</si>
  <si>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</si>
  <si>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</si>
  <si>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</si>
  <si>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</si>
  <si>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</si>
  <si>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</si>
  <si>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</si>
  <si>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</si>
  <si>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</si>
  <si>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</si>
  <si>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</si>
  <si>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</si>
  <si>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</si>
  <si>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</si>
  <si>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</si>
  <si>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</si>
  <si>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</si>
  <si>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</si>
  <si>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</si>
  <si>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</si>
  <si>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</si>
  <si>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</si>
  <si>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</si>
  <si>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</si>
  <si>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</si>
  <si>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</si>
  <si>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</si>
  <si>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</si>
  <si>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</si>
  <si>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</si>
  <si>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</si>
  <si>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</si>
  <si>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</si>
  <si>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</si>
  <si>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</si>
  <si>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</si>
  <si>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</si>
  <si>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</si>
  <si>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</si>
  <si>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</si>
  <si>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</si>
  <si>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</si>
  <si>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</si>
  <si>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</si>
  <si>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</si>
  <si>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</si>
  <si>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</si>
  <si>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</si>
  <si>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</si>
  <si>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</si>
  <si>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</si>
  <si>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</si>
  <si>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</si>
  <si>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</si>
  <si>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</si>
  <si>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</si>
  <si>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</si>
  <si>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</si>
  <si>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</si>
  <si>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</si>
  <si>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</si>
  <si>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</si>
  <si>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</si>
  <si>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</si>
  <si>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</si>
  <si>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</si>
  <si>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</si>
  <si>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</si>
  <si>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</si>
  <si>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</si>
  <si>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</si>
  <si>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</si>
  <si>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</si>
  <si>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</si>
  <si>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</si>
  <si>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</si>
  <si>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</si>
  <si>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</si>
  <si>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</si>
  <si>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</si>
  <si>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</si>
  <si>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</si>
  <si>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</si>
  <si>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</si>
  <si>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</si>
  <si>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</si>
  <si>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</si>
  <si>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</si>
  <si>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</si>
  <si>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</si>
  <si>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</si>
  <si>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</si>
  <si>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</si>
  <si>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</si>
  <si>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</si>
  <si>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</si>
  <si>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</si>
  <si>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</si>
  <si>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</si>
  <si>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</si>
  <si>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</si>
  <si>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</si>
  <si>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</si>
  <si>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</si>
  <si>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</si>
  <si>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</si>
  <si>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</si>
  <si>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</si>
  <si>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</si>
  <si>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</si>
  <si>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</si>
  <si>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</si>
  <si>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</si>
  <si>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</si>
  <si>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</si>
  <si>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</si>
  <si>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</si>
  <si>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</si>
  <si>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</si>
  <si>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</si>
  <si>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</si>
  <si>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</si>
  <si>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</si>
  <si>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</si>
  <si>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</si>
  <si>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</si>
  <si>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</si>
  <si>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</si>
  <si>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</si>
  <si>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</si>
  <si>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</si>
  <si>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</si>
  <si>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</si>
  <si>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</si>
  <si>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</si>
  <si>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</si>
  <si>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</si>
  <si>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</si>
  <si>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</si>
  <si>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</si>
  <si>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</si>
  <si>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</si>
  <si>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</si>
  <si>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</si>
  <si>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</si>
  <si>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</si>
  <si>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</si>
  <si>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</si>
  <si>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</si>
  <si>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</si>
  <si>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</si>
  <si>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</si>
  <si>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</si>
  <si>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</si>
  <si>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</si>
  <si>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</si>
  <si>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</si>
  <si>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</si>
  <si>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</si>
  <si>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</si>
  <si>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</si>
  <si>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</si>
  <si>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</si>
  <si>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</si>
  <si>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</si>
  <si>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</si>
  <si>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</si>
  <si>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</si>
  <si>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</si>
  <si>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</si>
  <si>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</si>
  <si>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</si>
  <si>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</si>
  <si>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</si>
  <si>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</si>
  <si>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</si>
  <si>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</si>
  <si>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</si>
  <si>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</si>
  <si>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</si>
  <si>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</si>
  <si>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</si>
  <si>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</si>
  <si>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</si>
  <si>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</si>
  <si>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</si>
  <si>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</si>
  <si>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</si>
  <si>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</si>
  <si>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</si>
  <si>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</si>
  <si>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</si>
  <si>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</si>
  <si>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</si>
  <si>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</si>
  <si>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</si>
  <si>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</si>
  <si>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</si>
  <si>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</si>
  <si>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</si>
  <si>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</si>
  <si>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</si>
  <si>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</si>
  <si>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</si>
  <si>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</si>
  <si>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</si>
  <si>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</si>
  <si>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</si>
  <si>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</si>
  <si>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</si>
  <si>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</si>
  <si>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</si>
  <si>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</si>
  <si>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</si>
  <si>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</si>
  <si>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</si>
  <si>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</si>
  <si>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</si>
  <si>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</si>
  <si>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</si>
  <si>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</si>
  <si>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</si>
  <si>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</si>
  <si>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</si>
  <si>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</si>
  <si>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</si>
  <si>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</si>
  <si>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</si>
  <si>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</si>
  <si>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</si>
  <si>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</si>
  <si>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</si>
  <si>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</si>
  <si>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</si>
  <si>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</si>
  <si>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</si>
  <si>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</si>
  <si>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</si>
  <si>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</si>
  <si>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</si>
  <si>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</si>
  <si>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</si>
  <si>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</si>
  <si>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</si>
  <si>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</si>
  <si>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</si>
  <si>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</si>
  <si>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</si>
  <si>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</si>
  <si>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</si>
  <si>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</si>
  <si>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</si>
  <si>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</si>
  <si>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</si>
  <si>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</si>
  <si>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</si>
  <si>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</si>
  <si>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</si>
  <si>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</si>
  <si>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</si>
  <si>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</si>
  <si>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</si>
  <si>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</si>
  <si>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</si>
  <si>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</si>
  <si>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</si>
  <si>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</si>
  <si>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</si>
  <si>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</si>
  <si>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</si>
  <si>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</si>
  <si>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</si>
  <si>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</si>
  <si>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</si>
  <si>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</si>
  <si>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</si>
  <si>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</si>
  <si>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</si>
  <si>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</si>
  <si>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</si>
  <si>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</si>
  <si>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</si>
  <si>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</si>
  <si>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</si>
  <si>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</si>
  <si>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</si>
  <si>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</si>
  <si>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</si>
  <si>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</si>
  <si>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</si>
  <si>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</si>
  <si>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</si>
  <si>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</si>
  <si>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</si>
  <si>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</si>
  <si>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</si>
  <si>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</si>
  <si>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</si>
  <si>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</si>
  <si>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</si>
  <si>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</si>
  <si>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</si>
  <si>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</si>
  <si>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</si>
  <si>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</si>
  <si>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</si>
  <si>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</si>
  <si>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</si>
  <si>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</si>
  <si>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</si>
  <si>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</si>
  <si>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</si>
  <si>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</si>
  <si>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</si>
  <si>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</si>
  <si>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</si>
  <si>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</si>
  <si>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</si>
  <si>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</si>
  <si>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</si>
  <si>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</si>
  <si>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</si>
  <si>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</si>
  <si>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</si>
  <si>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</si>
  <si>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</si>
  <si>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</si>
  <si>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</si>
  <si>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</si>
  <si>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</si>
  <si>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</si>
  <si>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</si>
  <si>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</si>
  <si>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</si>
  <si>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</si>
  <si>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</si>
  <si>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</si>
  <si>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</si>
  <si>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</si>
  <si>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</si>
  <si>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</si>
  <si>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</si>
  <si>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</si>
  <si>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</si>
  <si>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</si>
  <si>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</si>
  <si>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</si>
  <si>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</si>
  <si>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</si>
  <si>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</si>
  <si>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</si>
  <si>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</si>
  <si>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</si>
  <si>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</si>
  <si>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</si>
  <si>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</si>
  <si>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</si>
  <si>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</si>
  <si>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</si>
  <si>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</si>
  <si>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</si>
  <si>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</si>
  <si>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</si>
  <si>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</si>
  <si>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</si>
  <si>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</si>
  <si>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</si>
  <si>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</si>
  <si>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</si>
  <si>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</si>
  <si>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</si>
  <si>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</si>
  <si>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</si>
  <si>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</si>
  <si>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</si>
  <si>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</si>
  <si>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</si>
  <si>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</si>
  <si>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</si>
  <si>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</si>
  <si>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</si>
  <si>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</si>
  <si>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</si>
  <si>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</si>
  <si>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</si>
  <si>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</si>
  <si>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</si>
  <si>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</si>
  <si>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</si>
  <si>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</si>
  <si>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</si>
  <si>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</si>
  <si>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</si>
  <si>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</si>
  <si>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</si>
  <si>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</si>
  <si>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</si>
  <si>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</si>
  <si>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</si>
  <si>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</si>
  <si>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</si>
  <si>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</si>
  <si>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</si>
  <si>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</si>
  <si>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</si>
  <si>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</si>
  <si>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</si>
  <si>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</si>
  <si>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</si>
  <si>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</si>
  <si>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</si>
  <si>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</si>
  <si>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</si>
  <si>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</si>
  <si>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</si>
  <si>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</si>
  <si>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</si>
  <si>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</si>
  <si>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</si>
  <si>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</si>
  <si>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</si>
  <si>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</si>
  <si>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</si>
  <si>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</si>
  <si>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</si>
  <si>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</si>
  <si>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</si>
  <si>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</si>
  <si>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</si>
  <si>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</si>
  <si>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</si>
  <si>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</si>
  <si>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</si>
  <si>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</si>
  <si>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</si>
  <si>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</si>
  <si>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</si>
  <si>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</si>
  <si>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</si>
  <si>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</si>
  <si>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</si>
  <si>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</si>
  <si>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</si>
  <si>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</si>
  <si>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</si>
  <si>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</si>
  <si>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</si>
  <si>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</si>
  <si>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</si>
  <si>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</si>
  <si>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</si>
  <si>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</si>
  <si>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</si>
  <si>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</si>
  <si>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</si>
  <si>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</si>
  <si>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</si>
  <si>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</si>
  <si>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</si>
  <si>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</si>
  <si>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</si>
  <si>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</si>
  <si>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</si>
  <si>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</si>
  <si>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</si>
  <si>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</si>
  <si>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</si>
  <si>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</si>
  <si>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</si>
  <si>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</si>
  <si>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</si>
  <si>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</si>
  <si>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</si>
  <si>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</si>
  <si>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</si>
  <si>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</si>
  <si>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</si>
  <si>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</si>
  <si>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</si>
  <si>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</si>
  <si>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</si>
  <si>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</si>
  <si>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</si>
  <si>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</si>
  <si>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</si>
  <si>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</si>
  <si>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</si>
  <si>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</si>
  <si>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</si>
  <si>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</si>
  <si>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</si>
  <si>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</si>
  <si>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</si>
  <si>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</si>
  <si>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</si>
  <si>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</si>
  <si>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</si>
  <si>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</si>
  <si>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</si>
  <si>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</si>
  <si>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</si>
  <si>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</si>
  <si>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</si>
  <si>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</si>
  <si>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</si>
  <si>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</si>
  <si>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</si>
  <si>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</si>
  <si>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</si>
  <si>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</si>
  <si>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</si>
  <si>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</si>
  <si>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</si>
  <si>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</si>
  <si>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</si>
  <si>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</si>
  <si>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</si>
  <si>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</si>
  <si>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</si>
  <si>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</si>
  <si>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</si>
  <si>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</si>
  <si>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</si>
  <si>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</si>
  <si>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</si>
  <si>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</si>
  <si>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</si>
  <si>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</si>
  <si>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</si>
  <si>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</si>
  <si>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</si>
  <si>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</si>
  <si>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</si>
  <si>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</si>
  <si>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</si>
  <si>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</si>
  <si>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</si>
  <si>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</si>
  <si>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</si>
  <si>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</si>
  <si>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</si>
  <si>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</si>
  <si>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</si>
  <si>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</si>
  <si>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</si>
  <si>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</si>
  <si>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</si>
  <si>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</si>
  <si>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</si>
  <si>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</si>
  <si>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</si>
  <si>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</si>
  <si>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</si>
  <si>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</si>
  <si>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</si>
  <si>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</si>
  <si>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</si>
  <si>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</si>
  <si>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</si>
  <si>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</si>
  <si>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</si>
  <si>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</si>
  <si>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</si>
  <si>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</si>
  <si>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</si>
  <si>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</si>
  <si>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</si>
  <si>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</si>
  <si>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</si>
  <si>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</si>
  <si>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</si>
  <si>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</si>
  <si>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</si>
  <si>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</si>
  <si>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</si>
  <si>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</si>
  <si>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</si>
  <si>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</si>
  <si>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</si>
  <si>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</si>
  <si>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</si>
  <si>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</si>
  <si>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</si>
  <si>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</si>
  <si>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</si>
  <si>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</si>
  <si>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</si>
  <si>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</si>
  <si>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</si>
  <si>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</si>
  <si>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</si>
  <si>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</si>
  <si>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</si>
  <si>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</si>
  <si>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</si>
  <si>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</si>
  <si>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</si>
  <si>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</si>
  <si>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</si>
  <si>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</si>
  <si>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</si>
  <si>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</si>
  <si>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</si>
  <si>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</si>
  <si>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</si>
  <si>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</si>
  <si>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</si>
  <si>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</si>
  <si>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</si>
  <si>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</si>
  <si>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</si>
  <si>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</si>
  <si>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</si>
  <si>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</si>
  <si>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</si>
  <si>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</si>
  <si>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</si>
  <si>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</si>
  <si>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</si>
  <si>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</si>
  <si>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</si>
  <si>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</si>
  <si>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</si>
  <si>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</si>
  <si>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</si>
  <si>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</si>
  <si>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</si>
  <si>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</si>
  <si>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</si>
  <si>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</si>
  <si>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</si>
  <si>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</si>
  <si>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</si>
  <si>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</si>
  <si>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</si>
  <si>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</si>
  <si>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</si>
  <si>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</si>
  <si>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</si>
  <si>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</si>
  <si>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</si>
  <si>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</si>
  <si>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</si>
  <si>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</si>
  <si>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</si>
  <si>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</si>
  <si>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</si>
  <si>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</si>
  <si>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</si>
  <si>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</si>
  <si>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</si>
  <si>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</si>
  <si>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</si>
  <si>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</si>
  <si>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</si>
  <si>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</si>
  <si>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</si>
  <si>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</si>
  <si>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</si>
  <si>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</si>
  <si>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</si>
  <si>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</si>
  <si>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</si>
  <si>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</si>
  <si>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</si>
  <si>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</si>
  <si>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</si>
  <si>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</si>
  <si>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</si>
  <si>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</si>
  <si>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</si>
  <si>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</si>
  <si>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</si>
  <si>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</si>
  <si>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</si>
  <si>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</si>
  <si>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</si>
  <si>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</si>
  <si>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</si>
  <si>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</si>
  <si>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</si>
  <si>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</si>
  <si>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</si>
  <si>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</si>
  <si>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</si>
  <si>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</si>
  <si>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</si>
  <si>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</si>
  <si>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</si>
  <si>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</si>
  <si>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</si>
  <si>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</si>
  <si>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</si>
  <si>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</si>
  <si>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</si>
  <si>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</si>
  <si>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</si>
  <si>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</si>
  <si>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</si>
  <si>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</si>
  <si>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</si>
  <si>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</si>
  <si>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</si>
  <si>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</si>
  <si>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</si>
  <si>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</si>
  <si>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</si>
  <si>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</si>
  <si>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</si>
  <si>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</si>
  <si>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</si>
  <si>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</si>
  <si>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</si>
  <si>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</si>
  <si>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</si>
  <si>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</si>
  <si>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</si>
  <si>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</si>
  <si>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</si>
  <si>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</si>
  <si>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</si>
  <si>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</si>
  <si>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</si>
  <si>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</si>
  <si>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</si>
  <si>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</si>
  <si>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</si>
  <si>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</si>
  <si>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</si>
  <si>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</si>
  <si>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</si>
  <si>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</si>
  <si>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</si>
  <si>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</si>
  <si>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</si>
  <si>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</si>
  <si>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</si>
  <si>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</si>
  <si>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</si>
  <si>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</si>
  <si>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</si>
  <si>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</si>
  <si>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</si>
  <si>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</si>
  <si>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</si>
  <si>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</si>
  <si>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</si>
  <si>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</si>
  <si>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</si>
  <si>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</si>
  <si>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</si>
  <si>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</si>
  <si>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</si>
  <si>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</si>
  <si>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</si>
  <si>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</si>
  <si>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</si>
  <si>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</si>
  <si>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</si>
  <si>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</si>
  <si>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</si>
  <si>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</si>
  <si>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</si>
  <si>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</si>
  <si>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</si>
  <si>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</si>
  <si>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</si>
  <si>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</si>
  <si>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</si>
  <si>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</si>
  <si>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</si>
  <si>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</si>
  <si>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</si>
  <si>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</si>
  <si>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</si>
  <si>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</si>
  <si>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</si>
  <si>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</si>
  <si>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</si>
  <si>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</si>
  <si>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</si>
  <si>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</si>
  <si>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</si>
  <si>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</si>
  <si>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</si>
  <si>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</si>
  <si>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</si>
  <si>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</si>
  <si>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</si>
  <si>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</si>
  <si>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</si>
  <si>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</si>
  <si>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</si>
  <si>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</si>
  <si>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</si>
  <si>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</si>
  <si>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</si>
  <si>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</si>
  <si>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</si>
  <si>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</si>
  <si>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</si>
  <si>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</si>
  <si>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</si>
  <si>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</si>
  <si>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</si>
  <si>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</si>
  <si>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</si>
  <si>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</si>
  <si>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</si>
  <si>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</si>
  <si>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</si>
  <si>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</si>
  <si>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</si>
  <si>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</si>
  <si>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</si>
  <si>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</si>
  <si>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</si>
  <si>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</si>
  <si>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</si>
  <si>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</si>
  <si>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</si>
  <si>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</si>
  <si>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</si>
  <si>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</si>
  <si>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</si>
  <si>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</si>
  <si>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</si>
  <si>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</si>
  <si>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</si>
  <si>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</si>
  <si>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</si>
  <si>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</si>
  <si>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</si>
  <si>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</si>
  <si>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</si>
  <si>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</si>
  <si>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</si>
  <si>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</si>
  <si>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</si>
  <si>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</si>
  <si>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</si>
  <si>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</si>
  <si>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</si>
  <si>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</si>
  <si>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</si>
  <si>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</si>
  <si>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</si>
  <si>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</si>
  <si>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</si>
  <si>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</si>
  <si>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</si>
  <si>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</si>
  <si>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</si>
  <si>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</si>
  <si>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</si>
  <si>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</si>
  <si>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</si>
  <si>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</si>
  <si>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</si>
  <si>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</si>
  <si>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</si>
  <si>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</si>
  <si>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</si>
  <si>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</si>
  <si>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</si>
  <si>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</si>
  <si>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</si>
  <si>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</si>
  <si>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</si>
  <si>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</si>
  <si>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</si>
  <si>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</si>
  <si>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</si>
  <si>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</si>
  <si>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</si>
  <si>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</si>
  <si>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</si>
  <si>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</si>
  <si>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</si>
  <si>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</si>
  <si>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</si>
  <si>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</si>
  <si>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</si>
  <si>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</si>
  <si>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</si>
  <si>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</si>
  <si>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</si>
  <si>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</si>
  <si>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</si>
  <si>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</si>
  <si>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</si>
  <si>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</si>
  <si>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</si>
  <si>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</si>
  <si>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</si>
  <si>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</si>
  <si>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</si>
  <si>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</si>
  <si>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</si>
  <si>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</si>
  <si>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</si>
  <si>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</si>
  <si>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</si>
  <si>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</si>
  <si>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</si>
  <si>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</si>
  <si>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</si>
  <si>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</si>
  <si>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</si>
  <si>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</si>
  <si>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</si>
  <si>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</si>
  <si>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</si>
  <si>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</si>
  <si>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</si>
  <si>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</si>
  <si>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</si>
  <si>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</si>
  <si>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</si>
  <si>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</si>
  <si>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</si>
  <si>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</si>
  <si>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</si>
  <si>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</si>
  <si>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</si>
  <si>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</si>
  <si>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</si>
  <si>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</si>
  <si>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</si>
  <si>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</si>
  <si>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</si>
  <si>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</si>
  <si>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</si>
  <si>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</si>
  <si>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</si>
  <si>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</si>
  <si>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</si>
  <si>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</si>
  <si>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</si>
  <si>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</si>
  <si>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</si>
  <si>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</si>
  <si>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</si>
  <si>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</si>
  <si>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</si>
  <si>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</si>
  <si>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</si>
  <si>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</si>
  <si>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</si>
  <si>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</si>
  <si>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</si>
  <si>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</si>
  <si>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</si>
  <si>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</si>
  <si>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</si>
  <si>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</si>
  <si>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</si>
  <si>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</si>
  <si>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</si>
  <si>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</si>
  <si>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</si>
  <si>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</si>
  <si>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</si>
  <si>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</si>
  <si>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</si>
  <si>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</si>
  <si>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</si>
  <si>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</si>
  <si>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</si>
  <si>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</si>
  <si>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</si>
  <si>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</si>
  <si>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</si>
  <si>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</si>
  <si>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</si>
  <si>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</si>
  <si>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</si>
  <si>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</si>
  <si>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</si>
  <si>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</si>
  <si>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</si>
  <si>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</si>
  <si>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</si>
  <si>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</si>
  <si>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</si>
  <si>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</si>
  <si>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</si>
  <si>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</si>
  <si>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</si>
  <si>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</si>
  <si>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</si>
  <si>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</si>
  <si>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</si>
  <si>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</si>
  <si>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</si>
  <si>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</si>
  <si>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</si>
  <si>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</si>
  <si>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</si>
  <si>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</si>
  <si>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</si>
  <si>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</si>
  <si>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</si>
  <si>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</si>
  <si>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</si>
  <si>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</si>
  <si>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</si>
  <si>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</si>
  <si>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</si>
  <si>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</si>
  <si>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</si>
  <si>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</si>
  <si>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</si>
  <si>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</si>
  <si>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</si>
  <si>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</si>
  <si>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</si>
  <si>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</si>
  <si>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</si>
  <si>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</si>
  <si>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</si>
  <si>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</si>
  <si>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</si>
  <si>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</si>
  <si>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</si>
  <si>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</si>
  <si>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</si>
  <si>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</si>
  <si>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</si>
  <si>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</si>
  <si>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</si>
  <si>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</si>
  <si>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</si>
  <si>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</si>
  <si>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</si>
  <si>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</si>
  <si>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</si>
  <si>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</si>
  <si>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</si>
  <si>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</si>
  <si>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</si>
  <si>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</si>
  <si>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</si>
  <si>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</si>
  <si>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</si>
  <si>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</si>
  <si>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</si>
  <si>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</si>
  <si>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</si>
  <si>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</si>
  <si>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</si>
  <si>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</si>
  <si>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</si>
  <si>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</si>
  <si>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</si>
  <si>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</si>
  <si>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</si>
  <si>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</si>
  <si>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</si>
  <si>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</si>
  <si>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</si>
  <si>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</si>
  <si>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</si>
  <si>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</si>
  <si>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</si>
  <si>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</si>
  <si>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</si>
  <si>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</si>
  <si>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</si>
  <si>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</si>
  <si>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</si>
  <si>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</si>
  <si>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</si>
  <si>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</si>
  <si>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</si>
  <si>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</si>
  <si>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</si>
  <si>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</si>
  <si>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</si>
  <si>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</si>
  <si>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</si>
  <si>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</si>
  <si>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</si>
  <si>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</si>
  <si>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</si>
  <si>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</si>
  <si>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</si>
  <si>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</si>
  <si>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</si>
  <si>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</si>
  <si>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</si>
  <si>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</si>
  <si>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</si>
  <si>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</si>
  <si>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</si>
  <si>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</si>
  <si>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</si>
  <si>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</si>
  <si>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</si>
  <si>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</si>
  <si>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</si>
  <si>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</si>
  <si>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</si>
  <si>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</si>
  <si>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</si>
  <si>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</si>
  <si>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</si>
  <si>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</si>
  <si>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</si>
  <si>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</si>
  <si>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</si>
  <si>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</si>
  <si>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</si>
  <si>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</si>
  <si>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</si>
  <si>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</si>
  <si>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</si>
  <si>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</si>
  <si>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</si>
  <si>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</si>
  <si>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</si>
  <si>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</si>
  <si>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</si>
  <si>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</si>
  <si>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</si>
  <si>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</si>
  <si>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</si>
  <si>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</si>
  <si>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</si>
  <si>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</si>
  <si>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</si>
  <si>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</si>
  <si>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</si>
  <si>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</si>
  <si>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</si>
  <si>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</si>
  <si>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</si>
  <si>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</si>
  <si>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</si>
  <si>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</si>
  <si>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</si>
  <si>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</si>
  <si>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</si>
  <si>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</si>
  <si>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</si>
  <si>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</si>
  <si>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</si>
  <si>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</si>
  <si>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</si>
  <si>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</si>
  <si>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</si>
  <si>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</si>
  <si>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</si>
  <si>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</si>
  <si>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</si>
  <si>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</si>
  <si>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</si>
  <si>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</si>
  <si>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</si>
  <si>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</si>
  <si>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</si>
  <si>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</si>
  <si>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</si>
  <si>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</si>
  <si>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</si>
  <si>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</si>
  <si>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</si>
  <si>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</si>
  <si>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</si>
  <si>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</si>
  <si>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</si>
  <si>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</si>
  <si>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</si>
  <si>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</si>
  <si>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</si>
  <si>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</si>
  <si>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</si>
  <si>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</si>
  <si>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</si>
  <si>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</si>
  <si>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</si>
  <si>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</si>
  <si>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</si>
  <si>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</si>
  <si>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</si>
  <si>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</si>
  <si>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</si>
  <si>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</si>
  <si>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</si>
  <si>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</si>
  <si>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</si>
  <si>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</si>
  <si>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</si>
  <si>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</si>
  <si>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</si>
  <si>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</si>
  <si>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</si>
  <si>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</si>
  <si>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</si>
  <si>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</si>
  <si>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</si>
  <si>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</si>
  <si>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</si>
  <si>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</si>
  <si>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</si>
  <si>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</si>
  <si>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</si>
  <si>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</si>
  <si>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</si>
  <si>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</si>
  <si>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</si>
  <si>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</si>
  <si>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</si>
  <si>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</si>
  <si>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</si>
  <si>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</si>
  <si>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</si>
  <si>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</si>
  <si>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</si>
  <si>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</si>
  <si>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</si>
  <si>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</si>
  <si>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</si>
  <si>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</si>
  <si>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</si>
  <si>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</si>
  <si>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</si>
  <si>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</si>
  <si>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</si>
  <si>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</si>
  <si>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</si>
  <si>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</si>
  <si>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</si>
  <si>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</si>
  <si>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</si>
  <si>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</si>
  <si>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</si>
  <si>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</si>
  <si>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</si>
  <si>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</si>
  <si>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</si>
  <si>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</si>
  <si>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</si>
  <si>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</si>
  <si>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</si>
  <si>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</si>
  <si>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</si>
  <si>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</si>
  <si>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</si>
  <si>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</si>
  <si>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</si>
  <si>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</si>
  <si>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</si>
  <si>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</si>
  <si>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</si>
  <si>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</si>
  <si>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</si>
  <si>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</si>
  <si>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</si>
  <si>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</si>
  <si>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</si>
  <si>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</si>
  <si>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</si>
  <si>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</si>
  <si>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</si>
  <si>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</si>
  <si>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</si>
  <si>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</si>
  <si>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</si>
  <si>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</si>
  <si>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</si>
  <si>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</si>
  <si>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</si>
  <si>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</si>
  <si>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</si>
  <si>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</si>
  <si>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</si>
  <si>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</si>
  <si>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</si>
  <si>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</si>
  <si>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</si>
  <si>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</si>
  <si>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</si>
  <si>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</si>
  <si>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</si>
  <si>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</si>
  <si>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</si>
  <si>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</si>
  <si>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</si>
  <si>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</si>
  <si>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</si>
  <si>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</si>
  <si>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</si>
  <si>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</si>
  <si>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</si>
  <si>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</si>
  <si>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</si>
  <si>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</si>
  <si>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</si>
  <si>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</si>
  <si>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</si>
  <si>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</si>
  <si>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</si>
  <si>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</si>
  <si>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</si>
  <si>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</si>
  <si>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</si>
  <si>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</si>
  <si>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</si>
  <si>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</si>
  <si>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</si>
  <si>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</si>
  <si>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</si>
  <si>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</si>
  <si>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</si>
  <si>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</si>
  <si>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</si>
  <si>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</si>
  <si>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</si>
  <si>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</si>
  <si>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</si>
  <si>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</si>
  <si>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</si>
  <si>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</si>
  <si>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</si>
  <si>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</si>
  <si>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</si>
  <si>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</si>
  <si>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</si>
  <si>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</si>
  <si>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</si>
  <si>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</si>
  <si>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</si>
  <si>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</si>
  <si>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</si>
  <si>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</si>
  <si>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</si>
  <si>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</si>
  <si>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</si>
  <si>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</si>
  <si>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</si>
  <si>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</si>
  <si>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</si>
  <si>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</si>
  <si>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</si>
  <si>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</si>
  <si>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</si>
  <si>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</si>
  <si>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</si>
  <si>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</si>
  <si>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</si>
  <si>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</si>
  <si>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</si>
  <si>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</si>
  <si>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</si>
  <si>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</si>
  <si>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</si>
  <si>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</si>
  <si>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</si>
  <si>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</si>
  <si>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</si>
  <si>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</si>
  <si>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</si>
  <si>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</si>
  <si>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</si>
  <si>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</si>
  <si>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</si>
  <si>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</si>
  <si>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</si>
  <si>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</si>
  <si>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</si>
  <si>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</si>
  <si>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</si>
  <si>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</si>
  <si>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</si>
  <si>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</si>
  <si>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</si>
  <si>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</si>
  <si>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</si>
  <si>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</si>
  <si>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</si>
  <si>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</si>
  <si>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</si>
  <si>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</si>
  <si>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</si>
  <si>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</si>
  <si>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</si>
  <si>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</si>
  <si>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</si>
  <si>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</si>
  <si>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</si>
  <si>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</si>
  <si>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</si>
  <si>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</si>
  <si>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</si>
  <si>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</si>
  <si>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</si>
  <si>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</si>
  <si>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</si>
  <si>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</si>
  <si>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</si>
  <si>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</si>
  <si>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</si>
  <si>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</si>
  <si>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</si>
  <si>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</si>
  <si>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</si>
  <si>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</si>
  <si>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</si>
  <si>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</si>
  <si>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</si>
  <si>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</si>
  <si>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</si>
  <si>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</si>
  <si>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</si>
  <si>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</si>
  <si>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</si>
  <si>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</si>
  <si>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</si>
  <si>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</si>
  <si>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</si>
  <si>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</si>
  <si>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</si>
  <si>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</si>
  <si>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</si>
  <si>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</si>
  <si>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</si>
  <si>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</si>
  <si>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</si>
  <si>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</si>
  <si>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</si>
  <si>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</si>
  <si>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</si>
  <si>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</si>
  <si>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</si>
  <si>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</si>
  <si>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</si>
  <si>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</si>
  <si>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</si>
  <si>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</si>
  <si>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</si>
  <si>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</si>
  <si>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</si>
  <si>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</si>
  <si>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</si>
  <si>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</si>
  <si>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</si>
  <si>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</si>
  <si>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</si>
  <si>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</si>
  <si>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</si>
  <si>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</si>
  <si>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</si>
  <si>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</si>
  <si>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</si>
  <si>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</si>
  <si>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</si>
  <si>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</si>
  <si>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</si>
  <si>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</si>
  <si>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</si>
  <si>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</si>
  <si>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</si>
  <si>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</si>
  <si>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</si>
  <si>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</si>
  <si>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</si>
  <si>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</si>
  <si>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</si>
  <si>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</si>
  <si>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</si>
  <si>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</si>
  <si>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</si>
  <si>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</si>
  <si>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</si>
  <si>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</si>
  <si>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</si>
  <si>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</si>
  <si>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</si>
  <si>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</si>
  <si>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</si>
  <si>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</si>
  <si>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</si>
  <si>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</si>
  <si>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</si>
  <si>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</si>
  <si>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</si>
  <si>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</si>
  <si>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</si>
  <si>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</si>
  <si>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</si>
  <si>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</si>
  <si>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</si>
  <si>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</si>
  <si>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</si>
  <si>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</si>
  <si>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</si>
  <si>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</si>
  <si>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</si>
  <si>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</si>
  <si>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</si>
  <si>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</si>
  <si>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</si>
  <si>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</si>
  <si>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</si>
  <si>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</si>
  <si>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</si>
  <si>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</si>
  <si>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</si>
  <si>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</si>
  <si>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</si>
  <si>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</si>
  <si>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</si>
  <si>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</si>
  <si>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</si>
  <si>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</si>
  <si>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</si>
  <si>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</si>
  <si>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</si>
  <si>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</si>
  <si>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</si>
  <si>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</si>
  <si>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</si>
  <si>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</si>
  <si>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</si>
  <si>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</si>
  <si>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</si>
  <si>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</si>
  <si>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</si>
  <si>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</si>
  <si>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</si>
  <si>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</si>
  <si>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</si>
  <si>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</si>
  <si>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</si>
  <si>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</si>
  <si>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</si>
  <si>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</si>
  <si>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</si>
  <si>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</si>
  <si>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</si>
  <si>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</si>
  <si>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</si>
  <si>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</si>
  <si>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</si>
  <si>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</si>
  <si>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</si>
  <si>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</si>
  <si>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</si>
  <si>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</si>
  <si>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</si>
  <si>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</si>
  <si>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</si>
  <si>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</si>
  <si>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</si>
  <si>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</si>
  <si>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</si>
  <si>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</si>
  <si>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</si>
  <si>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</si>
  <si>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</si>
  <si>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</si>
  <si>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</si>
  <si>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</si>
  <si>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</si>
  <si>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</si>
  <si>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</si>
  <si>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</si>
  <si>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</si>
  <si>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</si>
  <si>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</si>
  <si>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</si>
  <si>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</si>
  <si>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</si>
  <si>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</si>
  <si>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</si>
  <si>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</si>
  <si>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</si>
  <si>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</si>
  <si>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</si>
  <si>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</si>
  <si>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</si>
  <si>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</si>
  <si>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</si>
  <si>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</si>
  <si>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</si>
  <si>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</si>
  <si>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</si>
  <si>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</si>
  <si>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</si>
  <si>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</si>
  <si>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</si>
  <si>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</si>
  <si>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</si>
  <si>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</si>
  <si>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</si>
  <si>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</si>
  <si>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</si>
  <si>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</si>
  <si>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</si>
  <si>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</si>
  <si>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</si>
  <si>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</si>
  <si>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</si>
  <si>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</si>
  <si>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</si>
  <si>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</si>
  <si>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</si>
  <si>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</si>
  <si>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</si>
  <si>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</si>
  <si>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</si>
  <si>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</si>
  <si>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</si>
  <si>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</si>
  <si>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</si>
  <si>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</si>
  <si>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</si>
  <si>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</si>
  <si>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</si>
  <si>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</si>
  <si>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</si>
  <si>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</si>
  <si>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</si>
  <si>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</si>
  <si>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</si>
  <si>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</si>
  <si>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</si>
  <si>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</si>
  <si>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</si>
  <si>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</si>
  <si>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</si>
  <si>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</si>
  <si>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</si>
  <si>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</si>
  <si>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</si>
  <si>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</si>
  <si>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</si>
  <si>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</si>
  <si>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</si>
  <si>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</si>
  <si>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</si>
  <si>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</si>
  <si>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</si>
  <si>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</si>
  <si>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</si>
  <si>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</si>
  <si>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</si>
  <si>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</si>
  <si>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</si>
  <si>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</si>
  <si>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</si>
  <si>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</si>
  <si>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</si>
  <si>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</si>
  <si>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</si>
  <si>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</si>
  <si>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</si>
  <si>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</si>
  <si>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</si>
  <si>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</si>
  <si>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</si>
  <si>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</si>
  <si>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</si>
  <si>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</si>
  <si>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</si>
  <si>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</si>
  <si>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</si>
  <si>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</si>
  <si>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</si>
  <si>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</si>
  <si>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</si>
  <si>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</si>
  <si>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</si>
  <si>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</si>
  <si>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</si>
  <si>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</si>
  <si>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</si>
  <si>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</si>
  <si>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</si>
  <si>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</si>
  <si>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</si>
  <si>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</si>
  <si>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</si>
  <si>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</si>
  <si>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</si>
  <si>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</si>
  <si>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</si>
  <si>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</si>
  <si>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</si>
  <si>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</si>
  <si>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</si>
  <si>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</si>
  <si>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</si>
  <si>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</si>
  <si>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</si>
  <si>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</si>
  <si>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</si>
  <si>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</si>
  <si>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</si>
  <si>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</si>
  <si>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</si>
  <si>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</si>
  <si>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</si>
  <si>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</si>
  <si>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</si>
  <si>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</si>
  <si>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</si>
  <si>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</si>
  <si>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</si>
  <si>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</si>
  <si>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</si>
  <si>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</si>
  <si>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</si>
  <si>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</si>
  <si>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</si>
  <si>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</si>
  <si>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</si>
  <si>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</si>
  <si>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</si>
  <si>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</si>
  <si>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</si>
  <si>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</si>
  <si>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</si>
  <si>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</si>
  <si>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</si>
  <si>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</si>
  <si>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</si>
  <si>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</si>
  <si>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</si>
  <si>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</si>
  <si>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</si>
  <si>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</si>
  <si>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</si>
  <si>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</si>
  <si>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</si>
  <si>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</si>
  <si>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</si>
  <si>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</si>
  <si>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</si>
  <si>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</si>
  <si>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</si>
  <si>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</si>
  <si>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</si>
  <si>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</si>
  <si>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</si>
  <si>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</si>
  <si>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</si>
  <si>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</si>
  <si>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</si>
  <si>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</si>
  <si>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</si>
  <si>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</si>
  <si>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</si>
  <si>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</si>
  <si>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</si>
  <si>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</si>
  <si>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</si>
  <si>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</si>
  <si>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</si>
  <si>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</si>
  <si>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</si>
  <si>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</si>
  <si>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</si>
  <si>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</si>
  <si>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</si>
  <si>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</si>
  <si>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</si>
  <si>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</si>
  <si>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</si>
  <si>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</si>
  <si>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</si>
  <si>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</si>
  <si>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</si>
  <si>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</si>
  <si>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</si>
  <si>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</si>
  <si>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</si>
  <si>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</si>
  <si>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</si>
  <si>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</si>
  <si>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</si>
  <si>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</si>
  <si>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</si>
  <si>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</si>
  <si>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</si>
  <si>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</si>
  <si>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</si>
  <si>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</si>
  <si>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</si>
  <si>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</si>
  <si>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</si>
  <si>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</si>
  <si>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</si>
  <si>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</si>
  <si>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</si>
  <si>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</si>
  <si>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</si>
  <si>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</si>
  <si>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</si>
  <si>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</si>
  <si>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</si>
  <si>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</si>
  <si>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</si>
  <si>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</si>
  <si>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</si>
  <si>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</si>
  <si>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</si>
  <si>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</si>
  <si>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</si>
  <si>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</si>
  <si>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</si>
  <si>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</si>
  <si>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</si>
  <si>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</si>
  <si>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</si>
  <si>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</si>
  <si>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</si>
  <si>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</si>
  <si>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</si>
  <si>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</si>
  <si>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</si>
  <si>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</si>
  <si>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</si>
  <si>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</si>
  <si>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</si>
  <si>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</si>
  <si>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</si>
  <si>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</si>
  <si>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</si>
  <si>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</si>
  <si>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</si>
  <si>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</si>
  <si>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</si>
  <si>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</si>
  <si>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</si>
  <si>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</si>
  <si>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</si>
  <si>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</si>
  <si>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</si>
  <si>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</si>
  <si>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</si>
  <si>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</si>
  <si>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</si>
  <si>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</si>
  <si>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</si>
  <si>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</si>
  <si>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</si>
  <si>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</si>
  <si>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</si>
  <si>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</si>
  <si>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</si>
  <si>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</si>
  <si>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</si>
  <si>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</si>
  <si>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</si>
  <si>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</si>
  <si>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</si>
  <si>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</si>
  <si>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</si>
  <si>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</si>
  <si>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</si>
  <si>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</si>
  <si>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</si>
  <si>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</si>
  <si>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</si>
  <si>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</si>
  <si>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</si>
  <si>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</si>
  <si>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</si>
  <si>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</si>
  <si>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</si>
  <si>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</si>
  <si>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</si>
  <si>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</si>
  <si>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</si>
  <si>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</si>
  <si>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</si>
  <si>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</si>
  <si>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</si>
  <si>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</si>
  <si>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</si>
  <si>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</si>
  <si>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</si>
  <si>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</si>
  <si>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</si>
  <si>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</si>
  <si>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</si>
  <si>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</si>
  <si>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</si>
  <si>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</si>
  <si>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</si>
  <si>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</si>
  <si>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</si>
  <si>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</si>
  <si>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</si>
  <si>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</si>
  <si>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</si>
  <si>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</si>
  <si>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</si>
  <si>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</si>
  <si>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</si>
  <si>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</si>
  <si>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</si>
  <si>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</si>
  <si>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</si>
  <si>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</si>
  <si>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</si>
  <si>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</si>
  <si>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</si>
  <si>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</si>
  <si>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</si>
  <si>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</si>
  <si>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</si>
  <si>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</si>
  <si>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</si>
  <si>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</si>
  <si>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</si>
  <si>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</si>
  <si>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</si>
  <si>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</si>
  <si>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</si>
  <si>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</si>
  <si>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</si>
  <si>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</si>
  <si>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</si>
  <si>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</si>
  <si>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</si>
  <si>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</si>
  <si>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</si>
  <si>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</si>
  <si>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</si>
  <si>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</si>
  <si>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</si>
  <si>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</si>
  <si>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</si>
  <si>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</si>
  <si>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</si>
  <si>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</si>
  <si>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</si>
  <si>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</si>
  <si>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</si>
  <si>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</si>
  <si>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</si>
  <si>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</si>
  <si>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</si>
  <si>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</si>
  <si>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</si>
  <si>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</si>
  <si>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</si>
  <si>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</si>
  <si>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</si>
  <si>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</si>
  <si>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</si>
  <si>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</si>
  <si>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</si>
  <si>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</si>
  <si>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</si>
  <si>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</si>
  <si>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</si>
  <si>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</si>
  <si>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</si>
  <si>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</si>
  <si>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</si>
  <si>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</si>
  <si>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</si>
  <si>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</si>
  <si>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</si>
  <si>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</si>
  <si>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</si>
  <si>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</si>
  <si>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</si>
  <si>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</si>
  <si>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</si>
  <si>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</si>
  <si>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</si>
  <si>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</si>
  <si>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</si>
  <si>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</si>
  <si>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</si>
  <si>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</si>
  <si>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</si>
  <si>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</si>
  <si>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</si>
  <si>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</si>
  <si>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</si>
  <si>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</si>
  <si>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</si>
  <si>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</si>
  <si>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</si>
  <si>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</si>
  <si>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</si>
  <si>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</si>
  <si>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</si>
  <si>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</si>
  <si>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</si>
  <si>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</si>
  <si>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</si>
  <si>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</si>
  <si>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</si>
  <si>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</si>
  <si>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</si>
  <si>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</si>
  <si>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</si>
  <si>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</si>
  <si>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</si>
  <si>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</si>
  <si>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</si>
  <si>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</si>
  <si>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</si>
  <si>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</si>
  <si>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</si>
  <si>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</si>
  <si>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</si>
  <si>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</si>
  <si>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</si>
  <si>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</si>
  <si>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</si>
  <si>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</si>
  <si>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</si>
  <si>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</si>
  <si>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</si>
  <si>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</si>
  <si>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</si>
  <si>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</si>
  <si>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</si>
  <si>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</si>
  <si>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</si>
  <si>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</si>
  <si>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</si>
  <si>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</si>
  <si>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</si>
  <si>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</si>
  <si>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</si>
  <si>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</si>
  <si>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</si>
  <si>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</si>
  <si>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</si>
  <si>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</si>
  <si>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</si>
  <si>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</si>
  <si>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</si>
  <si>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</si>
  <si>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</si>
  <si>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</si>
  <si>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</si>
  <si>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</si>
  <si>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</si>
  <si>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</si>
  <si>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</si>
  <si>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</si>
  <si>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</si>
  <si>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</si>
  <si>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</si>
  <si>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</si>
  <si>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</si>
  <si>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</si>
  <si>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</si>
  <si>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</si>
  <si>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</si>
  <si>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</si>
  <si>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</si>
  <si>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</si>
  <si>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</si>
  <si>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</si>
  <si>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</si>
  <si>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</si>
  <si>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</si>
  <si>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</si>
  <si>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</si>
  <si>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</si>
  <si>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</si>
  <si>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</si>
  <si>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</si>
  <si>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</si>
  <si>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</si>
  <si>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</si>
  <si>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</si>
  <si>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</si>
  <si>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</si>
  <si>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</si>
  <si>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</si>
  <si>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</si>
  <si>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</si>
  <si>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</si>
  <si>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</si>
  <si>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</si>
  <si>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</si>
  <si>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</si>
  <si>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</si>
  <si>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</si>
  <si>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</si>
  <si>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</si>
  <si>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</si>
  <si>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</si>
  <si>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</si>
  <si>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</si>
  <si>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</si>
  <si>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</si>
  <si>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</si>
  <si>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</si>
  <si>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</si>
  <si>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</si>
  <si>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</si>
  <si>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</si>
  <si>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</si>
  <si>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</si>
  <si>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</si>
  <si>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</si>
  <si>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</si>
  <si>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</si>
  <si>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</si>
  <si>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</si>
  <si>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</si>
  <si>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</si>
  <si>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</si>
  <si>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</si>
  <si>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</si>
  <si>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</si>
  <si>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</si>
  <si>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</si>
  <si>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</si>
  <si>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</si>
  <si>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</si>
  <si>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</si>
  <si>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</si>
  <si>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</si>
  <si>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</si>
  <si>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</si>
  <si>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</si>
  <si>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</si>
  <si>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</si>
  <si>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</si>
  <si>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</si>
  <si>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</si>
  <si>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</si>
  <si>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</si>
  <si>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</si>
  <si>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</si>
  <si>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</si>
  <si>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</si>
  <si>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</si>
  <si>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</si>
  <si>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</si>
  <si>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</si>
  <si>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</si>
  <si>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</si>
  <si>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</si>
  <si>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</si>
  <si>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</si>
  <si>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</si>
  <si>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</si>
  <si>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</si>
  <si>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</si>
  <si>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</si>
  <si>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</si>
  <si>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</si>
  <si>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</si>
  <si>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</si>
  <si>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</si>
  <si>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</si>
  <si>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</si>
  <si>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</si>
  <si>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</si>
  <si>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</si>
  <si>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</si>
  <si>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</si>
  <si>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</si>
  <si>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</si>
  <si>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</si>
  <si>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</si>
  <si>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</si>
  <si>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</si>
  <si>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</si>
  <si>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</si>
  <si>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</si>
  <si>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</si>
  <si>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</si>
  <si>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</si>
  <si>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</si>
  <si>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</si>
  <si>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</si>
  <si>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</si>
  <si>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</si>
  <si>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</si>
  <si>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</si>
  <si>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</si>
  <si>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</si>
  <si>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</si>
  <si>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</si>
  <si>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</si>
  <si>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</si>
  <si>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</si>
  <si>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</si>
  <si>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</si>
  <si>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</si>
  <si>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</si>
  <si>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</si>
  <si>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</si>
  <si>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</si>
  <si>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</si>
  <si>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</si>
  <si>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</si>
  <si>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</si>
  <si>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</si>
  <si>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</si>
  <si>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</si>
  <si>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</si>
  <si>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</si>
  <si>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</si>
  <si>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</si>
  <si>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</si>
  <si>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</si>
  <si>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</si>
  <si>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</si>
  <si>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</si>
  <si>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</si>
  <si>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</si>
  <si>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</si>
  <si>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</si>
  <si>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</si>
  <si>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</si>
  <si>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</si>
  <si>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</si>
  <si>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</si>
  <si>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</si>
  <si>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</si>
  <si>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</si>
  <si>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</si>
  <si>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</si>
  <si>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</si>
  <si>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</si>
  <si>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</si>
  <si>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</si>
  <si>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</si>
  <si>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</si>
  <si>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</si>
  <si>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</si>
  <si>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</si>
  <si>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</si>
  <si>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</si>
  <si>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</si>
  <si>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</si>
  <si>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</si>
  <si>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</si>
  <si>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</si>
  <si>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</si>
  <si>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</si>
  <si>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</si>
  <si>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</si>
  <si>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</si>
  <si>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</si>
  <si>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</si>
  <si>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</si>
  <si>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</si>
  <si>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</si>
  <si>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</si>
  <si>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</si>
  <si>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</si>
  <si>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</si>
  <si>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</si>
  <si>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</si>
  <si>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</si>
  <si>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</si>
  <si>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</si>
  <si>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</si>
  <si>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</si>
  <si>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</si>
  <si>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</si>
  <si>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</si>
  <si>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</si>
  <si>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</si>
  <si>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</si>
  <si>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</si>
  <si>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</si>
  <si>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</si>
  <si>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</si>
  <si>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</si>
  <si>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</si>
  <si>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</si>
  <si>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</si>
  <si>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</si>
  <si>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</si>
  <si>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</si>
  <si>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</si>
  <si>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</si>
  <si>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</si>
  <si>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</si>
  <si>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</si>
  <si>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</si>
  <si>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</si>
  <si>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</si>
  <si>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</si>
  <si>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</si>
  <si>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</si>
  <si>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</si>
  <si>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</si>
  <si>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</si>
  <si>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</si>
  <si>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</si>
  <si>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</si>
  <si>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</si>
  <si>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</si>
  <si>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</si>
  <si>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</si>
  <si>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</si>
  <si>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</si>
  <si>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</si>
  <si>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</si>
  <si>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</si>
  <si>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</si>
  <si>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</si>
  <si>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</si>
  <si>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</si>
  <si>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</si>
  <si>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</si>
  <si>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</si>
  <si>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</si>
  <si>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</si>
  <si>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</si>
  <si>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</si>
  <si>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</si>
  <si>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</si>
  <si>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</si>
  <si>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</si>
  <si>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</si>
  <si>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</si>
  <si>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</si>
  <si>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</si>
  <si>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</si>
  <si>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</si>
  <si>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</si>
  <si>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</si>
  <si>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</si>
  <si>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</si>
  <si>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</si>
  <si>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</si>
  <si>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</si>
  <si>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</si>
  <si>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</si>
  <si>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</si>
  <si>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</si>
  <si>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</si>
  <si>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</si>
  <si>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</si>
  <si>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</si>
  <si>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</si>
  <si>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</si>
  <si>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</si>
  <si>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</si>
  <si>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</si>
  <si>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</si>
  <si>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</si>
  <si>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</si>
  <si>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</si>
  <si>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</si>
  <si>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</si>
  <si>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</si>
  <si>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</si>
  <si>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</si>
  <si>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</si>
  <si>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</si>
  <si>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</si>
  <si>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</si>
  <si>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</si>
  <si>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</si>
  <si>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</si>
  <si>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</si>
  <si>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</si>
  <si>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</si>
  <si>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</si>
  <si>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</si>
  <si>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</si>
  <si>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</si>
  <si>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</si>
  <si>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</si>
  <si>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</si>
  <si>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</si>
  <si>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</si>
  <si>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</si>
  <si>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</si>
  <si>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</si>
  <si>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</si>
  <si>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</si>
  <si>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</si>
  <si>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</si>
  <si>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</si>
  <si>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</si>
  <si>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</si>
  <si>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</si>
  <si>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</si>
  <si>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</si>
  <si>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</si>
  <si>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</si>
  <si>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</si>
  <si>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</si>
  <si>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</si>
  <si>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</si>
  <si>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</si>
  <si>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</si>
  <si>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</si>
  <si>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</si>
  <si>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</si>
  <si>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</si>
  <si>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</si>
  <si>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</si>
  <si>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</si>
  <si>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</si>
  <si>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</si>
  <si>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</si>
  <si>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</si>
  <si>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</si>
  <si>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</si>
  <si>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</si>
  <si>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</si>
  <si>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</si>
  <si>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</si>
  <si>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</si>
  <si>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</si>
  <si>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</si>
  <si>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</si>
  <si>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</si>
  <si>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</si>
  <si>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</si>
  <si>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</si>
  <si>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</si>
  <si>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</si>
  <si>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</si>
  <si>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</si>
  <si>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</si>
  <si>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</si>
  <si>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</si>
  <si>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</si>
  <si>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</si>
  <si>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</si>
  <si>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</si>
  <si>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</si>
  <si>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</si>
  <si>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</si>
  <si>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</si>
  <si>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</si>
  <si>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</si>
  <si>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</si>
  <si>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</si>
  <si>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</si>
  <si>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</si>
  <si>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</si>
  <si>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</si>
  <si>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</si>
  <si>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</si>
  <si>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</si>
  <si>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</si>
  <si>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</si>
  <si>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</si>
  <si>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</si>
  <si>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</si>
  <si>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</si>
  <si>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</si>
  <si>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</si>
  <si>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</si>
  <si>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</si>
  <si>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</si>
  <si>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</si>
  <si>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</si>
  <si>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</si>
  <si>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</si>
  <si>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</si>
  <si>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</si>
  <si>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</si>
  <si>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</si>
  <si>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</si>
  <si>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</si>
  <si>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</si>
  <si>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</si>
  <si>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</si>
  <si>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</si>
  <si>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</si>
  <si>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</si>
  <si>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</si>
  <si>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</si>
  <si>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</si>
  <si>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</si>
  <si>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</si>
  <si>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</si>
  <si>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</si>
  <si>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</si>
  <si>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</si>
  <si>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</si>
  <si>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</si>
  <si>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</si>
  <si>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</si>
  <si>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</si>
  <si>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</si>
  <si>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</si>
  <si>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</si>
  <si>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</si>
  <si>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</si>
  <si>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</si>
  <si>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</si>
  <si>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</si>
  <si>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</si>
  <si>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</si>
  <si>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</si>
  <si>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</si>
  <si>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</si>
  <si>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</si>
  <si>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</si>
  <si>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</si>
  <si>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</si>
  <si>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</si>
  <si>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</si>
  <si>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</si>
  <si>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</si>
  <si>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</si>
  <si>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</si>
  <si>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</si>
  <si>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</si>
  <si>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</si>
  <si>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</si>
  <si>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</si>
  <si>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</si>
  <si>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</si>
  <si>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</si>
  <si>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</si>
  <si>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</si>
  <si>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</si>
  <si>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</si>
  <si>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</si>
  <si>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</si>
  <si>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</si>
  <si>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</si>
  <si>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</si>
  <si>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</si>
  <si>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</si>
  <si>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</si>
  <si>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</si>
  <si>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</si>
  <si>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</si>
  <si>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</si>
  <si>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</si>
  <si>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</si>
  <si>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</si>
  <si>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</si>
  <si>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</si>
  <si>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</si>
  <si>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</si>
  <si>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</si>
  <si>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</si>
  <si>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</si>
  <si>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</si>
  <si>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</si>
  <si>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</si>
  <si>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</si>
  <si>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</si>
  <si>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</si>
  <si>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</si>
  <si>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</si>
  <si>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</si>
  <si>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</si>
  <si>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</si>
  <si>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</si>
  <si>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</si>
  <si>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</si>
  <si>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</si>
  <si>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</si>
  <si>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</si>
  <si>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</si>
  <si>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</si>
  <si>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</si>
  <si>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</si>
  <si>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</si>
  <si>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</si>
  <si>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</si>
  <si>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</si>
  <si>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</si>
  <si>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</si>
  <si>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</si>
  <si>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</si>
  <si>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</si>
  <si>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</si>
  <si>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</si>
  <si>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</si>
  <si>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</si>
  <si>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</si>
  <si>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</si>
  <si>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</si>
  <si>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</si>
  <si>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</si>
  <si>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</si>
  <si>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</si>
  <si>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</si>
  <si>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</si>
  <si>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</si>
  <si>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</si>
  <si>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</si>
  <si>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</si>
  <si>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</si>
  <si>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</si>
  <si>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</si>
  <si>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</si>
  <si>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</si>
  <si>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</si>
  <si>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</si>
  <si>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</si>
  <si>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</si>
  <si>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</si>
  <si>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</si>
  <si>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</si>
  <si>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</si>
  <si>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</si>
  <si>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</si>
  <si>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</si>
  <si>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</si>
  <si>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</si>
  <si>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</si>
  <si>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</si>
  <si>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</si>
  <si>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</si>
  <si>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</si>
  <si>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</si>
  <si>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</si>
  <si>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</si>
  <si>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</si>
  <si>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</si>
  <si>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</si>
  <si>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</si>
  <si>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</si>
  <si>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</si>
  <si>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</si>
  <si>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</si>
  <si>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</si>
  <si>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</si>
  <si>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</si>
  <si>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</si>
  <si>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</si>
  <si>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</si>
  <si>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</si>
  <si>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</si>
  <si>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</si>
  <si>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</si>
  <si>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</si>
  <si>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</si>
  <si>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</si>
  <si>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</si>
  <si>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</si>
  <si>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</si>
  <si>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</si>
  <si>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</si>
  <si>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</si>
  <si>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</si>
  <si>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</si>
  <si>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</si>
  <si>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</si>
  <si>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</si>
  <si>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</si>
  <si>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</si>
  <si>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</si>
  <si>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</si>
  <si>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</si>
  <si>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</si>
  <si>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</si>
  <si>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</si>
  <si>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</si>
  <si>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</si>
  <si>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</si>
  <si>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</si>
  <si>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</si>
  <si>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</si>
  <si>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</si>
  <si>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</si>
  <si>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</si>
  <si>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</si>
  <si>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</si>
  <si>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</si>
  <si>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</si>
  <si>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</si>
  <si>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</si>
  <si>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</si>
  <si>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</si>
  <si>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</si>
  <si>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</si>
  <si>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</si>
  <si>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</si>
  <si>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</si>
  <si>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</si>
  <si>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</si>
  <si>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</si>
  <si>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</si>
  <si>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</si>
  <si>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</si>
  <si>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</si>
  <si>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</si>
  <si>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</si>
  <si>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</si>
  <si>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</si>
  <si>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</si>
  <si>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</si>
  <si>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</si>
  <si>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</si>
  <si>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</si>
  <si>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</si>
  <si>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</si>
  <si>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</si>
  <si>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</si>
  <si>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</si>
  <si>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</si>
  <si>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</si>
  <si>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</si>
  <si>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</si>
  <si>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</si>
  <si>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</si>
  <si>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</si>
  <si>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</si>
  <si>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</si>
  <si>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</si>
  <si>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</si>
  <si>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</si>
  <si>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</si>
  <si>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</si>
  <si>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</si>
  <si>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</si>
  <si>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</si>
  <si>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</si>
  <si>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</si>
  <si>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</si>
  <si>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</si>
  <si>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</si>
  <si>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</si>
  <si>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</si>
  <si>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</si>
  <si>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</si>
  <si>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</si>
  <si>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</si>
  <si>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</si>
  <si>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</si>
  <si>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</si>
  <si>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</si>
  <si>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</si>
  <si>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</si>
  <si>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</si>
  <si>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</si>
  <si>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</si>
  <si>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</si>
  <si>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</si>
  <si>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</si>
  <si>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</si>
  <si>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</si>
  <si>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</si>
  <si>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</si>
  <si>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</si>
  <si>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</si>
  <si>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</si>
  <si>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</si>
  <si>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</si>
  <si>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</si>
  <si>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</si>
  <si>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</si>
  <si>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</si>
  <si>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</si>
  <si>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</si>
  <si>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</si>
  <si>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</si>
  <si>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</si>
  <si>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</si>
  <si>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</si>
  <si>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</si>
  <si>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</si>
  <si>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</si>
  <si>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</si>
  <si>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</si>
  <si>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</si>
  <si>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</si>
  <si>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</si>
  <si>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</si>
  <si>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</si>
  <si>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</si>
  <si>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</si>
  <si>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</si>
  <si>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</si>
  <si>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</si>
  <si>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</si>
  <si>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</si>
  <si>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</si>
  <si>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</si>
  <si>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</si>
  <si>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</si>
  <si>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</si>
  <si>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</si>
  <si>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</si>
  <si>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</si>
  <si>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</si>
  <si>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</si>
  <si>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</si>
  <si>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</si>
  <si>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</si>
  <si>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</si>
  <si>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</si>
  <si>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</si>
  <si>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</si>
  <si>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</si>
  <si>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</si>
  <si>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</si>
  <si>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</si>
  <si>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</si>
  <si>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</si>
  <si>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</si>
  <si>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</si>
  <si>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</si>
  <si>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</si>
  <si>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</si>
  <si>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</si>
  <si>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</si>
  <si>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</si>
  <si>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</si>
  <si>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</si>
  <si>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</si>
  <si>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</si>
  <si>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</si>
  <si>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</si>
  <si>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</si>
  <si>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</si>
  <si>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</si>
  <si>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</si>
  <si>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</si>
  <si>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</si>
  <si>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</si>
  <si>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</si>
  <si>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</si>
  <si>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</si>
  <si>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</si>
  <si>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</si>
  <si>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</si>
  <si>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</si>
  <si>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</si>
  <si>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</si>
  <si>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</si>
  <si>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</si>
  <si>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</si>
  <si>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</si>
  <si>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</si>
  <si>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</si>
  <si>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</si>
  <si>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</si>
  <si>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</si>
  <si>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</si>
  <si>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</si>
  <si>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</si>
  <si>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</si>
  <si>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</si>
  <si>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</si>
  <si>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</si>
  <si>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</si>
  <si>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</si>
  <si>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</si>
  <si>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</si>
  <si>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</si>
  <si>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</si>
  <si>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</si>
  <si>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</si>
  <si>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</si>
  <si>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</si>
  <si>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</si>
  <si>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</si>
  <si>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</si>
  <si>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</si>
  <si>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</si>
  <si>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</si>
  <si>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</si>
  <si>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</si>
  <si>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</si>
  <si>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</si>
  <si>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</si>
  <si>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</si>
  <si>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</si>
  <si>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</si>
  <si>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</si>
  <si>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</si>
  <si>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</si>
  <si>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</si>
  <si>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</si>
  <si>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</si>
  <si>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</si>
  <si>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</si>
  <si>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</si>
  <si>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</si>
  <si>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</si>
  <si>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</si>
  <si>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</si>
  <si>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</si>
  <si>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</si>
  <si>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</si>
  <si>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</si>
  <si>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</si>
  <si>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</si>
  <si>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</si>
  <si>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</si>
  <si>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</si>
  <si>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</si>
  <si>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</si>
  <si>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</si>
  <si>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</si>
  <si>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</si>
  <si>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</si>
  <si>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</si>
  <si>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</si>
  <si>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</si>
  <si>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</si>
  <si>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</si>
  <si>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</si>
  <si>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</si>
  <si>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</si>
  <si>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</si>
  <si>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</si>
  <si>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</si>
  <si>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</si>
  <si>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</si>
  <si>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</si>
  <si>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</si>
  <si>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</si>
  <si>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</si>
  <si>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</si>
  <si>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</si>
  <si>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</si>
  <si>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</si>
  <si>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</si>
  <si>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</si>
  <si>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</si>
  <si>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</si>
  <si>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</si>
  <si>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</si>
  <si>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</si>
  <si>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</si>
  <si>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</si>
  <si>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</si>
  <si>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</si>
  <si>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</si>
  <si>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</si>
  <si>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</si>
  <si>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</si>
  <si>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</si>
  <si>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</si>
  <si>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</si>
  <si>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</si>
  <si>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</si>
  <si>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</si>
  <si>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</si>
  <si>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</si>
  <si>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</si>
  <si>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</si>
  <si>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</si>
  <si>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</si>
  <si>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</si>
  <si>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</si>
  <si>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</si>
  <si>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</si>
  <si>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</si>
  <si>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</si>
  <si>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</si>
  <si>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</si>
  <si>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</si>
  <si>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</si>
  <si>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</si>
  <si>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</si>
  <si>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</si>
  <si>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</si>
  <si>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</si>
  <si>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</si>
  <si>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</si>
  <si>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</si>
  <si>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</si>
  <si>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</si>
  <si>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</si>
  <si>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</si>
  <si>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</si>
  <si>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</si>
  <si>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</si>
  <si>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</si>
  <si>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</si>
  <si>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</si>
  <si>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</si>
  <si>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</si>
  <si>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</si>
  <si>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</si>
  <si>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</si>
  <si>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</si>
  <si>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</si>
  <si>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</si>
  <si>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</si>
  <si>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</si>
  <si>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</si>
  <si>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</si>
  <si>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</si>
  <si>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</si>
  <si>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</si>
  <si>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</si>
  <si>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</si>
  <si>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</si>
  <si>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</si>
  <si>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</si>
  <si>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</si>
  <si>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</si>
  <si>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</si>
  <si>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</si>
  <si>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</si>
  <si>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</si>
  <si>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</si>
  <si>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</si>
  <si>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</si>
  <si>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</si>
  <si>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</si>
  <si>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</si>
  <si>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</si>
  <si>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</si>
  <si>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</si>
  <si>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</si>
  <si>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</si>
  <si>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</si>
  <si>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</si>
  <si>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</si>
  <si>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</si>
  <si>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</si>
  <si>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</si>
  <si>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</si>
  <si>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</si>
  <si>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</si>
  <si>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</si>
  <si>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</si>
  <si>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</si>
  <si>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</si>
  <si>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</si>
  <si>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</si>
  <si>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</si>
  <si>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</si>
  <si>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</si>
  <si>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</si>
  <si>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</si>
  <si>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</si>
  <si>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</si>
  <si>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</si>
  <si>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</si>
  <si>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</si>
  <si>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</si>
  <si>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</si>
  <si>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</si>
  <si>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</si>
  <si>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</si>
  <si>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</si>
  <si>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</si>
  <si>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</si>
  <si>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</si>
  <si>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</si>
  <si>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</si>
  <si>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</si>
  <si>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</si>
  <si>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</si>
  <si>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</si>
  <si>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</si>
  <si>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</si>
  <si>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</si>
  <si>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</si>
  <si>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</si>
  <si>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</si>
  <si>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</si>
  <si>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</si>
  <si>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</si>
  <si>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</si>
  <si>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</si>
  <si>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</si>
  <si>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</si>
  <si>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</si>
  <si>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</si>
  <si>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</si>
  <si>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</si>
  <si>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</si>
  <si>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</si>
  <si>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</si>
  <si>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</si>
  <si>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</si>
  <si>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</si>
  <si>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</si>
  <si>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</si>
  <si>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</si>
  <si>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</si>
  <si>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</si>
  <si>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</si>
  <si>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</si>
  <si>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</si>
  <si>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</si>
  <si>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</si>
  <si>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</si>
  <si>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</si>
  <si>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</si>
  <si>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</si>
  <si>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</si>
  <si>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</si>
  <si>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</si>
  <si>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</si>
  <si>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</si>
  <si>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</si>
  <si>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</si>
  <si>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</si>
  <si>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</si>
  <si>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</si>
  <si>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</si>
  <si>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</si>
  <si>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</si>
  <si>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</si>
  <si>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</si>
  <si>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</si>
  <si>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</si>
  <si>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</si>
  <si>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</si>
  <si>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</si>
  <si>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</si>
  <si>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</si>
  <si>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</si>
  <si>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</si>
  <si>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</si>
  <si>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</si>
  <si>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</si>
  <si>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</si>
  <si>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</si>
  <si>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</si>
  <si>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</si>
  <si>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</si>
  <si>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</si>
  <si>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</si>
  <si>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</si>
  <si>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</si>
  <si>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</si>
  <si>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</si>
  <si>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</si>
  <si>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</si>
  <si>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</si>
  <si>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</si>
  <si>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</si>
  <si>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</si>
  <si>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</si>
  <si>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</si>
  <si>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</si>
  <si>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</si>
  <si>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</si>
  <si>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</si>
  <si>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</si>
  <si>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</si>
  <si>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</si>
  <si>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</si>
  <si>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</si>
  <si>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</si>
  <si>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</si>
  <si>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</si>
  <si>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</si>
  <si>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</si>
  <si>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</si>
  <si>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</si>
  <si>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</si>
  <si>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</si>
  <si>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</si>
  <si>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</si>
  <si>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</si>
  <si>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</si>
  <si>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</si>
  <si>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</si>
  <si>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</si>
  <si>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</si>
  <si>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</si>
  <si>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</si>
  <si>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</si>
  <si>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</si>
  <si>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</si>
  <si>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</si>
  <si>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</si>
  <si>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</si>
  <si>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</si>
  <si>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</si>
  <si>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</si>
  <si>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</si>
  <si>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</si>
  <si>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</si>
  <si>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</si>
  <si>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</si>
  <si>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</si>
  <si>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</si>
  <si>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</si>
  <si>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</si>
  <si>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</si>
  <si>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</si>
  <si>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</si>
  <si>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</si>
  <si>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</si>
  <si>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</si>
  <si>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</si>
  <si>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</si>
  <si>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</si>
  <si>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</si>
  <si>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</si>
  <si>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</si>
  <si>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</si>
  <si>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</si>
  <si>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</si>
  <si>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</si>
  <si>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</si>
  <si>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</si>
  <si>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</si>
  <si>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</si>
  <si>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</si>
  <si>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</si>
  <si>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</si>
  <si>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</si>
  <si>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</si>
  <si>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</si>
  <si>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</si>
  <si>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</si>
  <si>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</si>
  <si>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</si>
  <si>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</si>
  <si>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</si>
  <si>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</si>
  <si>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</si>
  <si>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</si>
  <si>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</si>
  <si>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</si>
  <si>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</si>
  <si>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</si>
  <si>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</si>
  <si>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</si>
  <si>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</si>
  <si>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</si>
  <si>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</si>
  <si>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</si>
  <si>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</si>
  <si>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</si>
  <si>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</si>
  <si>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</si>
  <si>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</si>
  <si>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</si>
  <si>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</si>
  <si>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</si>
  <si>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</si>
  <si>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</si>
  <si>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</si>
  <si>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</si>
  <si>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</si>
  <si>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</si>
  <si>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</si>
  <si>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</si>
  <si>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</si>
  <si>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</si>
  <si>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</si>
  <si>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</si>
  <si>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</si>
  <si>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</si>
  <si>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</si>
  <si>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</si>
  <si>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</si>
  <si>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</si>
  <si>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</si>
  <si>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</si>
  <si>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</si>
  <si>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</si>
  <si>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</si>
  <si>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</si>
  <si>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</si>
  <si>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</si>
  <si>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</si>
  <si>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</si>
  <si>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</si>
  <si>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</si>
  <si>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</si>
  <si>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</si>
  <si>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</si>
  <si>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</si>
  <si>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</si>
  <si>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</si>
  <si>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</si>
  <si>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</si>
  <si>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</si>
  <si>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</si>
  <si>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</si>
  <si>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</si>
  <si>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</si>
  <si>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</si>
  <si>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</si>
  <si>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</si>
  <si>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</si>
  <si>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</si>
  <si>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</si>
  <si>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</si>
  <si>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</si>
  <si>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</si>
  <si>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</si>
  <si>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</si>
  <si>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</si>
  <si>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</si>
  <si>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</si>
  <si>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</si>
  <si>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</si>
  <si>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</si>
  <si>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</si>
  <si>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</si>
  <si>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</si>
  <si>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</si>
  <si>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</si>
  <si>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</si>
  <si>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</si>
  <si>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</si>
  <si>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</si>
  <si>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</si>
  <si>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</si>
  <si>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</si>
  <si>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</si>
  <si>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</si>
  <si>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</si>
  <si>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</si>
  <si>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</si>
  <si>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</si>
  <si>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</si>
  <si>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</si>
  <si>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</si>
  <si>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</si>
  <si>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</si>
  <si>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</si>
  <si>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</si>
  <si>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</si>
  <si>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</si>
  <si>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</si>
  <si>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</si>
  <si>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</si>
  <si>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</si>
  <si>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</si>
  <si>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</si>
  <si>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</si>
  <si>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</si>
  <si>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</si>
  <si>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</si>
  <si>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</si>
  <si>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</si>
  <si>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</si>
  <si>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</si>
  <si>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</si>
  <si>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</si>
  <si>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</si>
  <si>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</si>
  <si>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</si>
  <si>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</si>
  <si>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</si>
  <si>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</si>
  <si>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</si>
  <si>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</si>
  <si>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</si>
  <si>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</si>
  <si>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</si>
  <si>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</si>
  <si>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</si>
  <si>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</si>
  <si>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</si>
  <si>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</si>
  <si>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</si>
  <si>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</si>
  <si>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</si>
  <si>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</si>
  <si>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</si>
  <si>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</si>
  <si>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</si>
  <si>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</si>
  <si>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</si>
  <si>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</si>
  <si>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</si>
  <si>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</si>
  <si>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</si>
  <si>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</si>
  <si>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</si>
  <si>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</si>
  <si>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</si>
  <si>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</si>
  <si>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</si>
  <si>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</si>
  <si>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</si>
  <si>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</si>
  <si>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</si>
  <si>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</si>
  <si>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</si>
  <si>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</si>
  <si>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</si>
  <si>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</si>
  <si>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</si>
  <si>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</si>
  <si>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</si>
  <si>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</si>
  <si>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</si>
  <si>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</si>
  <si>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</si>
  <si>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</si>
  <si>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</si>
  <si>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</si>
  <si>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</si>
  <si>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</si>
  <si>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</si>
  <si>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</si>
  <si>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</si>
  <si>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</si>
  <si>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</si>
  <si>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</si>
  <si>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</si>
  <si>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</si>
  <si>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</si>
  <si>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</si>
  <si>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</si>
  <si>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</si>
  <si>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</si>
  <si>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</si>
  <si>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</si>
  <si>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</si>
  <si>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</si>
  <si>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</si>
  <si>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</si>
  <si>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</si>
  <si>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</si>
  <si>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</si>
  <si>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</si>
  <si>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</si>
  <si>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</si>
  <si>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</si>
  <si>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</si>
  <si>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</si>
  <si>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</si>
  <si>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</si>
  <si>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</si>
  <si>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</si>
  <si>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</si>
  <si>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</si>
  <si>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</si>
  <si>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</si>
  <si>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</si>
  <si>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</si>
  <si>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</si>
  <si>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</si>
  <si>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</si>
  <si>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</si>
  <si>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</si>
  <si>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</si>
  <si>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</si>
  <si>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</si>
  <si>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</si>
  <si>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</si>
  <si>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</si>
  <si>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</si>
  <si>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</si>
  <si>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</si>
  <si>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</si>
  <si>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</si>
  <si>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</si>
  <si>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</si>
  <si>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</si>
  <si>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</si>
  <si>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</si>
  <si>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</si>
  <si>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</si>
  <si>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</si>
  <si>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</si>
  <si>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</si>
  <si>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</si>
  <si>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</si>
  <si>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</si>
  <si>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</si>
  <si>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</si>
  <si>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</si>
  <si>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</si>
  <si>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</si>
  <si>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</si>
  <si>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</si>
  <si>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</si>
  <si>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</si>
  <si>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</si>
  <si>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</si>
  <si>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</si>
  <si>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</si>
  <si>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</si>
  <si>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</si>
  <si>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</si>
  <si>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</si>
  <si>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</si>
  <si>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</si>
  <si>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</si>
  <si>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</si>
  <si>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</si>
  <si>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</si>
  <si>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</si>
  <si>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</si>
  <si>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</si>
  <si>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</si>
  <si>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</si>
  <si>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</si>
  <si>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</si>
  <si>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</si>
  <si>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</si>
  <si>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</si>
  <si>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</si>
  <si>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</si>
  <si>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</si>
  <si>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</si>
  <si>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</si>
  <si>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</si>
  <si>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</si>
  <si>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</si>
  <si>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</si>
  <si>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</si>
  <si>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</si>
  <si>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</si>
  <si>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</si>
  <si>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</si>
  <si>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</si>
  <si>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</si>
  <si>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</si>
  <si>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</si>
  <si>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</si>
  <si>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</si>
  <si>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</si>
  <si>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</si>
  <si>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</si>
  <si>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</si>
  <si>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</si>
  <si>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</si>
  <si>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</si>
  <si>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</si>
  <si>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</si>
  <si>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</si>
  <si>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</si>
  <si>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</si>
  <si>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</si>
  <si>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</si>
  <si>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</si>
  <si>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</si>
  <si>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</si>
  <si>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</si>
  <si>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</si>
  <si>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</si>
  <si>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</si>
  <si>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</si>
  <si>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</si>
  <si>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</si>
  <si>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</si>
  <si>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</si>
  <si>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</si>
  <si>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</si>
  <si>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</si>
  <si>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</si>
  <si>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</si>
  <si>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</si>
  <si>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</si>
  <si>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</si>
  <si>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</si>
  <si>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</si>
  <si>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</si>
  <si>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</si>
  <si>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</si>
  <si>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</si>
  <si>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</si>
  <si>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</si>
  <si>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</si>
  <si>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</si>
  <si>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</si>
  <si>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</si>
  <si>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</si>
  <si>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</si>
  <si>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</si>
  <si>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</si>
  <si>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</si>
  <si>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</si>
  <si>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</si>
  <si>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</si>
  <si>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</si>
  <si>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</si>
  <si>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</si>
  <si>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</si>
  <si>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</si>
  <si>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</si>
  <si>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</si>
  <si>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</si>
  <si>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</si>
  <si>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</si>
  <si>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</si>
  <si>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</si>
  <si>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</si>
  <si>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</si>
  <si>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</si>
  <si>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</si>
  <si>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</si>
  <si>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</si>
  <si>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</si>
  <si>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</si>
  <si>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</si>
  <si>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</si>
  <si>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</si>
  <si>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</si>
  <si>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</si>
  <si>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</si>
  <si>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</si>
  <si>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</si>
  <si>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</si>
  <si>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</si>
  <si>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</si>
  <si>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</si>
  <si>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</si>
  <si>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</si>
  <si>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</si>
  <si>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</si>
  <si>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</si>
  <si>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</si>
  <si>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</si>
  <si>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</si>
  <si>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</si>
  <si>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</si>
  <si>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</si>
  <si>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</si>
  <si>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</si>
  <si>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</si>
  <si>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</si>
  <si>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</si>
  <si>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</si>
  <si>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</si>
  <si>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</si>
  <si>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</si>
  <si>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</si>
  <si>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</si>
  <si>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</si>
  <si>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</si>
  <si>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</si>
  <si>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</si>
  <si>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</si>
  <si>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</si>
  <si>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</si>
  <si>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</si>
  <si>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</si>
  <si>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</si>
  <si>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</si>
  <si>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</si>
  <si>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</si>
  <si>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</si>
  <si>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</si>
  <si>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</si>
  <si>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</si>
  <si>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</si>
  <si>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</si>
  <si>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</si>
  <si>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</si>
  <si>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</si>
  <si>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</si>
  <si>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</si>
  <si>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</si>
  <si>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</si>
  <si>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</si>
  <si>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</si>
  <si>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</si>
  <si>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</si>
  <si>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</si>
  <si>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</si>
  <si>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</si>
  <si>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</si>
  <si>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</si>
  <si>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</si>
  <si>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</si>
  <si>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</si>
  <si>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</si>
  <si>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</si>
  <si>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</si>
  <si>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</si>
  <si>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</si>
  <si>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</si>
  <si>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</si>
  <si>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</si>
  <si>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</si>
  <si>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</si>
  <si>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</si>
  <si>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</si>
  <si>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</si>
  <si>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</si>
  <si>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</si>
  <si>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</si>
  <si>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</si>
  <si>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</si>
  <si>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</si>
  <si>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</si>
  <si>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</si>
  <si>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</si>
  <si>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</si>
  <si>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</si>
  <si>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</si>
  <si>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</si>
  <si>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</si>
  <si>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</si>
  <si>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</si>
  <si>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</si>
  <si>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</si>
  <si>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</si>
  <si>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</si>
  <si>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</si>
  <si>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</si>
  <si>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</si>
  <si>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</si>
  <si>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</si>
  <si>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</si>
  <si>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</si>
  <si>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</si>
  <si>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</si>
  <si>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</si>
  <si>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</si>
  <si>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</si>
  <si>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</si>
  <si>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</si>
  <si>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</si>
  <si>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</si>
  <si>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</si>
  <si>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</si>
  <si>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</si>
  <si>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</si>
  <si>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</si>
  <si>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</si>
  <si>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</si>
  <si>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</si>
  <si>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</si>
  <si>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</si>
  <si>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</si>
  <si>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</si>
  <si>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</si>
  <si>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</si>
  <si>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</si>
  <si>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</si>
  <si>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</si>
  <si>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</si>
  <si>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</si>
  <si>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</si>
  <si>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</si>
  <si>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</si>
  <si>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</si>
  <si>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</si>
  <si>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</si>
  <si>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</si>
  <si>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</si>
  <si>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</si>
  <si>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</si>
  <si>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</si>
  <si>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</si>
  <si>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</si>
  <si>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</si>
  <si>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</si>
  <si>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</si>
  <si>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</si>
  <si>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</si>
  <si>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</si>
  <si>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</si>
  <si>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</si>
  <si>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</si>
  <si>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</si>
  <si>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</si>
  <si>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</si>
  <si>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</si>
  <si>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</si>
  <si>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</si>
  <si>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</si>
  <si>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</si>
  <si>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</si>
  <si>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</si>
  <si>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</si>
  <si>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</si>
  <si>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</si>
  <si>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</si>
  <si>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</si>
  <si>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</si>
  <si>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</si>
  <si>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</si>
  <si>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</si>
  <si>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</si>
  <si>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</si>
  <si>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</si>
  <si>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</si>
  <si>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</si>
  <si>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</si>
  <si>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</si>
  <si>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</si>
  <si>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</si>
  <si>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</si>
  <si>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</si>
  <si>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</si>
  <si>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</si>
  <si>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</si>
  <si>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</si>
  <si>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</si>
  <si>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</si>
  <si>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</si>
  <si>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</si>
  <si>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</si>
  <si>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</si>
  <si>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</si>
  <si>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</si>
  <si>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</si>
  <si>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</si>
  <si>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</si>
  <si>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</si>
  <si>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</si>
  <si>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</si>
  <si>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</si>
  <si>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</si>
  <si>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</si>
  <si>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</si>
  <si>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</si>
  <si>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</si>
  <si>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</si>
  <si>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</si>
  <si>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</si>
  <si>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</si>
  <si>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</si>
  <si>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</si>
  <si>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</si>
  <si>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</si>
  <si>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</si>
  <si>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</si>
  <si>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</si>
  <si>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</si>
  <si>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</si>
  <si>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</si>
  <si>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</si>
  <si>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</si>
  <si>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</si>
  <si>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</si>
  <si>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</si>
  <si>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</si>
  <si>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</si>
  <si>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</si>
  <si>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</si>
  <si>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</si>
  <si>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</si>
  <si>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</si>
  <si>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</si>
  <si>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</si>
  <si>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</si>
  <si>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</si>
  <si>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</si>
  <si>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</si>
  <si>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</si>
  <si>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</si>
  <si>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</si>
  <si>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</si>
  <si>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</si>
  <si>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</si>
  <si>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</si>
  <si>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</si>
  <si>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</si>
  <si>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</si>
  <si>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</si>
  <si>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</si>
  <si>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</si>
  <si>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</si>
  <si>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</si>
  <si>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</si>
  <si>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</si>
  <si>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</si>
  <si>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</si>
  <si>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</si>
  <si>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</si>
  <si>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</si>
  <si>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</si>
  <si>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</si>
  <si>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</si>
  <si>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</si>
  <si>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</si>
  <si>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</si>
  <si>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</si>
  <si>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</si>
  <si>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</si>
  <si>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</si>
  <si>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</si>
  <si>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</si>
  <si>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</si>
  <si>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</si>
  <si>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</si>
  <si>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</si>
  <si>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</si>
  <si>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</si>
  <si>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</si>
  <si>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</si>
  <si>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</si>
  <si>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</si>
  <si>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</si>
  <si>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</si>
  <si>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</si>
  <si>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</si>
  <si>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</si>
  <si>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</si>
  <si>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</si>
  <si>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</si>
  <si>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</si>
  <si>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</si>
  <si>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</si>
  <si>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</si>
  <si>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</si>
  <si>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</si>
  <si>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</si>
  <si>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</si>
  <si>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</si>
  <si>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</si>
  <si>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</si>
  <si>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</si>
  <si>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</si>
  <si>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</si>
  <si>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</si>
  <si>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</si>
  <si>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</si>
  <si>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</si>
  <si>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</si>
  <si>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</si>
  <si>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</si>
  <si>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</si>
  <si>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</si>
  <si>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</si>
  <si>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</si>
  <si>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</si>
  <si>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</si>
  <si>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</si>
  <si>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</si>
  <si>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</si>
  <si>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</si>
  <si>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</si>
  <si>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</si>
  <si>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</si>
  <si>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</si>
  <si>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</si>
  <si>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</si>
  <si>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</si>
  <si>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</si>
  <si>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</si>
  <si>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</si>
  <si>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</si>
  <si>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</si>
  <si>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</si>
  <si>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</si>
  <si>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</si>
  <si>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</si>
  <si>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</si>
  <si>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</si>
  <si>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</si>
  <si>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</si>
  <si>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</si>
  <si>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</si>
  <si>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</si>
  <si>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</si>
  <si>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</si>
  <si>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</si>
  <si>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</si>
  <si>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</si>
  <si>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</si>
  <si>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</si>
  <si>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</si>
  <si>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</si>
  <si>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</si>
  <si>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</si>
  <si>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</si>
  <si>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</si>
  <si>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</si>
  <si>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</si>
  <si>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</si>
  <si>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</si>
  <si>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</si>
  <si>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</si>
  <si>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</si>
  <si>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</si>
  <si>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</si>
  <si>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</si>
  <si>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</si>
  <si>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</si>
  <si>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</si>
  <si>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</si>
  <si>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</si>
  <si>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</si>
  <si>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</si>
  <si>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</si>
  <si>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</si>
  <si>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</si>
  <si>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</si>
  <si>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</si>
  <si>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</si>
  <si>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</si>
  <si>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</si>
  <si>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</si>
  <si>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</si>
  <si>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</si>
  <si>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</si>
  <si>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</si>
  <si>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</si>
  <si>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</si>
  <si>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</si>
  <si>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</si>
  <si>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</si>
  <si>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</si>
  <si>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</si>
  <si>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</si>
  <si>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</si>
  <si>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</si>
  <si>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</si>
  <si>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</si>
  <si>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</si>
  <si>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</si>
  <si>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</si>
  <si>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</si>
  <si>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</si>
  <si>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</si>
  <si>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</si>
  <si>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</si>
  <si>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</si>
  <si>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</si>
  <si>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</si>
  <si>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</si>
  <si>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</si>
  <si>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</si>
  <si>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</si>
  <si>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</si>
  <si>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</si>
  <si>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</si>
  <si>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</si>
  <si>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</si>
  <si>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</si>
  <si>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</si>
  <si>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</si>
  <si>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</si>
  <si>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</si>
  <si>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</si>
  <si>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</si>
  <si>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</si>
  <si>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</si>
  <si>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</si>
  <si>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</si>
  <si>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</si>
  <si>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</si>
  <si>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</si>
  <si>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</si>
  <si>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</si>
  <si>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</si>
  <si>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</si>
  <si>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</si>
  <si>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</si>
  <si>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</si>
  <si>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</si>
  <si>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</si>
  <si>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</si>
  <si>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</si>
  <si>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</si>
  <si>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</si>
  <si>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</si>
  <si>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</si>
  <si>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</si>
  <si>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</si>
  <si>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</si>
  <si>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</si>
  <si>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</si>
  <si>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</si>
  <si>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</si>
  <si>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</si>
  <si>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</si>
  <si>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</si>
  <si>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</si>
  <si>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</si>
  <si>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</si>
  <si>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</si>
  <si>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</si>
  <si>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</si>
  <si>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</si>
  <si>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</si>
  <si>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</si>
  <si>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</si>
  <si>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</si>
  <si>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</si>
  <si>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</si>
  <si>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</si>
  <si>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</si>
  <si>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</si>
  <si>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</si>
  <si>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</si>
  <si>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</si>
  <si>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</si>
  <si>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</si>
  <si>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</si>
  <si>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</si>
  <si>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</si>
  <si>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</si>
  <si>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</si>
  <si>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</si>
  <si>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</si>
  <si>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</si>
  <si>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</si>
  <si>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</si>
  <si>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</si>
  <si>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</si>
  <si>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</si>
  <si>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</si>
  <si>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</si>
  <si>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</si>
  <si>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</si>
  <si>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</si>
  <si>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</si>
  <si>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</si>
  <si>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</si>
  <si>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</si>
  <si>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</si>
  <si>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</si>
  <si>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</si>
  <si>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</si>
  <si>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</si>
  <si>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</si>
  <si>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</si>
  <si>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</si>
  <si>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</si>
  <si>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</si>
  <si>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</si>
  <si>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</si>
  <si>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</si>
  <si>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</si>
  <si>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</si>
  <si>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</si>
  <si>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</si>
  <si>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</si>
  <si>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</si>
  <si>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</si>
  <si>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</si>
  <si>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</si>
  <si>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</si>
  <si>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</si>
  <si>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</si>
  <si>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</si>
  <si>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</si>
  <si>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</si>
  <si>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</si>
  <si>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</si>
  <si>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</si>
  <si>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</si>
  <si>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</si>
  <si>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</si>
  <si>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</si>
  <si>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</si>
  <si>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</si>
  <si>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</si>
  <si>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</si>
  <si>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</si>
  <si>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</si>
  <si>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</si>
  <si>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</si>
  <si>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</si>
  <si>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</si>
  <si>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</si>
  <si>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</si>
  <si>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</si>
  <si>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</si>
  <si>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</si>
  <si>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</si>
  <si>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</si>
  <si>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</si>
  <si>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</si>
  <si>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</si>
  <si>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</si>
  <si>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</si>
  <si>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</si>
  <si>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</si>
  <si>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</si>
  <si>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</si>
  <si>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</si>
  <si>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</si>
  <si>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</si>
  <si>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</si>
  <si>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</si>
  <si>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</si>
  <si>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</si>
  <si>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</si>
  <si>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</si>
  <si>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</si>
  <si>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</si>
  <si>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</si>
  <si>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</si>
  <si>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</si>
  <si>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</si>
  <si>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</si>
  <si>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</si>
  <si>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</si>
  <si>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</si>
  <si>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</si>
  <si>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</si>
  <si>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</si>
  <si>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</si>
  <si>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</si>
  <si>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</si>
  <si>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</si>
  <si>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</si>
  <si>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</si>
  <si>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</si>
  <si>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</si>
  <si>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</si>
  <si>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</si>
  <si>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</si>
  <si>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</si>
  <si>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</si>
  <si>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</si>
  <si>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</si>
  <si>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</si>
  <si>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</si>
  <si>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</si>
  <si>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</si>
  <si>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</si>
  <si>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</si>
  <si>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</si>
  <si>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</si>
  <si>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</si>
  <si>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</si>
  <si>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</si>
  <si>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</si>
  <si>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</si>
  <si>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</si>
  <si>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</si>
  <si>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</si>
  <si>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</si>
  <si>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</si>
  <si>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</si>
  <si>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</si>
  <si>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</si>
  <si>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</si>
  <si>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</si>
  <si>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</si>
  <si>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</si>
  <si>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</si>
  <si>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</si>
  <si>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</si>
  <si>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</si>
  <si>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</si>
  <si>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</si>
  <si>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</si>
  <si>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</si>
  <si>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</si>
  <si>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</si>
  <si>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</si>
  <si>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</si>
  <si>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</si>
  <si>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</si>
  <si>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</si>
  <si>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</si>
  <si>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</si>
  <si>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</si>
  <si>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</si>
  <si>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</si>
  <si>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</si>
  <si>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</si>
  <si>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</si>
  <si>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</si>
  <si>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</si>
  <si>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</si>
  <si>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</si>
  <si>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</si>
  <si>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</si>
  <si>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</si>
  <si>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</si>
  <si>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</si>
  <si>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</si>
  <si>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</si>
  <si>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</si>
  <si>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</si>
  <si>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</si>
  <si>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</si>
  <si>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</si>
  <si>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</si>
  <si>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</si>
  <si>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</si>
  <si>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</si>
  <si>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</si>
  <si>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</si>
  <si>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</si>
  <si>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</si>
  <si>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</si>
  <si>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</si>
  <si>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</si>
  <si>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</si>
  <si>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</si>
  <si>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</si>
  <si>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</si>
  <si>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</si>
  <si>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</si>
  <si>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</si>
  <si>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</si>
  <si>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</si>
  <si>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</si>
  <si>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</si>
  <si>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</si>
  <si>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</si>
  <si>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</si>
  <si>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</si>
  <si>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</si>
  <si>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</si>
  <si>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</si>
  <si>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</si>
  <si>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</si>
  <si>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</si>
  <si>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</si>
  <si>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</si>
  <si>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</si>
  <si>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</si>
  <si>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</si>
  <si>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</si>
  <si>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</si>
  <si>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</si>
  <si>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</si>
  <si>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</si>
  <si>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</si>
  <si>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</si>
  <si>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</si>
  <si>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</si>
  <si>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</si>
  <si>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</si>
  <si>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</si>
  <si>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</si>
  <si>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</si>
  <si>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</si>
  <si>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</si>
  <si>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</si>
  <si>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</si>
  <si>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</si>
  <si>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</si>
  <si>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</si>
  <si>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</si>
  <si>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</si>
  <si>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</si>
  <si>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</si>
  <si>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</si>
  <si>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</si>
  <si>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</si>
  <si>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</si>
  <si>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</si>
  <si>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</si>
  <si>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</si>
  <si>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</si>
  <si>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</si>
  <si>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</si>
  <si>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</si>
  <si>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</si>
  <si>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</si>
  <si>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</si>
  <si>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</si>
  <si>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</si>
  <si>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</si>
  <si>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</si>
  <si>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</si>
  <si>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</si>
  <si>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</si>
  <si>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</si>
  <si>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</si>
  <si>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</si>
  <si>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</si>
  <si>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</si>
  <si>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</si>
  <si>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</si>
  <si>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</si>
  <si>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</si>
  <si>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</si>
  <si>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</si>
  <si>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</si>
  <si>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</si>
  <si>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</si>
  <si>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</si>
  <si>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</si>
  <si>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</si>
  <si>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</si>
  <si>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</si>
  <si>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</si>
  <si>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</si>
  <si>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</si>
  <si>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</si>
  <si>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</si>
  <si>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</si>
  <si>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</si>
  <si>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</si>
  <si>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</si>
  <si>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</si>
  <si>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</si>
  <si>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</si>
  <si>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</si>
  <si>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</si>
  <si>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</si>
  <si>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</si>
  <si>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</si>
  <si>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</si>
  <si>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</si>
  <si>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</si>
  <si>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</si>
  <si>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</si>
  <si>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</si>
  <si>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</si>
  <si>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</si>
  <si>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</si>
  <si>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</si>
  <si>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</si>
  <si>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</si>
  <si>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</si>
  <si>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</si>
  <si>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</si>
  <si>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</si>
  <si>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</si>
  <si>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</si>
  <si>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</si>
  <si>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</si>
  <si>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</si>
  <si>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</si>
  <si>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</si>
  <si>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</si>
  <si>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</si>
  <si>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</si>
  <si>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</si>
  <si>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</si>
  <si>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</si>
  <si>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</si>
  <si>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</si>
  <si>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</si>
  <si>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</si>
  <si>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</si>
  <si>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</si>
  <si>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</si>
  <si>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</si>
  <si>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</si>
  <si>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</si>
  <si>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</si>
  <si>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</si>
  <si>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</si>
  <si>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</si>
  <si>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</si>
  <si>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</si>
  <si>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</si>
  <si>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</si>
  <si>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</si>
  <si>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</si>
  <si>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</si>
  <si>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</si>
  <si>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</si>
  <si>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</si>
  <si>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</si>
  <si>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</si>
  <si>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</si>
  <si>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</si>
  <si>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</si>
  <si>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</si>
  <si>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</si>
  <si>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</si>
  <si>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</si>
  <si>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</si>
  <si>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</si>
  <si>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</si>
  <si>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</si>
  <si>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</si>
  <si>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</si>
  <si>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</si>
  <si>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</si>
  <si>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</si>
  <si>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</si>
  <si>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</si>
  <si>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</si>
  <si>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</si>
  <si>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</si>
  <si>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</si>
  <si>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</si>
  <si>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</si>
  <si>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</si>
  <si>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</si>
  <si>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</si>
  <si>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</si>
  <si>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</si>
  <si>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</si>
  <si>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</si>
  <si>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</si>
  <si>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</si>
  <si>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</si>
  <si>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</si>
  <si>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</si>
  <si>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</si>
  <si>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</si>
  <si>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</si>
  <si>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</si>
  <si>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</si>
  <si>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</si>
  <si>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</si>
  <si>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</si>
  <si>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</si>
  <si>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</si>
  <si>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</si>
  <si>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</si>
  <si>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</si>
  <si>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</si>
  <si>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</si>
  <si>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</si>
  <si>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</si>
  <si>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</si>
  <si>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</si>
  <si>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</si>
  <si>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</si>
  <si>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</si>
  <si>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</si>
  <si>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</si>
  <si>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</si>
  <si>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</si>
  <si>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</si>
  <si>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</si>
  <si>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</si>
  <si>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</si>
  <si>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</si>
  <si>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</si>
  <si>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</si>
  <si>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</si>
  <si>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</si>
  <si>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</si>
  <si>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</si>
  <si>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</si>
  <si>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</si>
  <si>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</si>
  <si>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</si>
  <si>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</si>
  <si>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</si>
  <si>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</si>
  <si>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</si>
  <si>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</si>
  <si>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</si>
  <si>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</si>
  <si>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</si>
  <si>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</si>
  <si>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</si>
  <si>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</si>
  <si>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</si>
  <si>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</si>
  <si>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</si>
  <si>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</si>
  <si>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</si>
  <si>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</si>
  <si>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</si>
  <si>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</si>
  <si>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</si>
  <si>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</si>
  <si>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</si>
  <si>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</si>
  <si>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</si>
  <si>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</si>
  <si>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</si>
  <si>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</si>
  <si>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</si>
  <si>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</si>
  <si>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</si>
  <si>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</si>
  <si>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</si>
  <si>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</si>
  <si>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</si>
  <si>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</si>
  <si>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</si>
  <si>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</si>
  <si>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</si>
  <si>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</si>
  <si>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</si>
  <si>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</si>
  <si>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</si>
  <si>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</si>
  <si>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</si>
  <si>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</si>
  <si>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</si>
  <si>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</si>
  <si>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</si>
  <si>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</si>
  <si>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</si>
  <si>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</si>
  <si>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</si>
  <si>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</si>
  <si>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</si>
  <si>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</si>
  <si>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</si>
  <si>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</si>
  <si>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</si>
  <si>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</si>
  <si>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</si>
  <si>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</si>
  <si>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</si>
  <si>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</si>
  <si>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</si>
  <si>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</si>
  <si>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</si>
  <si>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</si>
  <si>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</si>
  <si>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</si>
  <si>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</si>
  <si>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</si>
  <si>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</si>
  <si>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</si>
  <si>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</si>
  <si>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</si>
  <si>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</si>
  <si>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</si>
  <si>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</si>
  <si>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</si>
  <si>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</si>
  <si>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</si>
  <si>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</si>
  <si>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</si>
  <si>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</si>
  <si>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</si>
  <si>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</si>
  <si>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</si>
  <si>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</si>
  <si>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</si>
  <si>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</si>
  <si>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</si>
  <si>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</si>
  <si>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</si>
  <si>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</si>
  <si>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</si>
  <si>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</si>
  <si>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</si>
  <si>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</si>
  <si>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</si>
  <si>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</si>
  <si>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</si>
  <si>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</si>
  <si>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</si>
  <si>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</si>
  <si>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</si>
  <si>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</si>
  <si>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</si>
  <si>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</si>
  <si>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</si>
  <si>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</si>
  <si>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</si>
  <si>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</si>
  <si>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</si>
  <si>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</si>
  <si>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</si>
  <si>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</si>
  <si>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</si>
  <si>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</si>
  <si>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</si>
  <si>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</si>
  <si>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</si>
  <si>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</si>
  <si>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</si>
  <si>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</si>
  <si>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</si>
  <si>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</si>
  <si>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</si>
  <si>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</si>
  <si>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</si>
  <si>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</si>
  <si>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</si>
  <si>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</si>
  <si>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</si>
  <si>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</si>
  <si>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</si>
  <si>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</si>
  <si>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</si>
  <si>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</si>
  <si>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</si>
  <si>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</si>
  <si>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</si>
  <si>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</si>
  <si>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</si>
  <si>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</si>
  <si>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</si>
  <si>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</si>
  <si>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</si>
  <si>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</si>
  <si>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</si>
  <si>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</si>
  <si>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</si>
  <si>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</si>
  <si>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</si>
  <si>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</si>
  <si>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</si>
  <si>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</si>
  <si>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</si>
  <si>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</si>
  <si>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</si>
  <si>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</si>
  <si>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</si>
  <si>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</si>
  <si>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</si>
  <si>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</si>
  <si>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</si>
  <si>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</si>
  <si>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</si>
  <si>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</si>
  <si>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</si>
  <si>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</si>
  <si>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</si>
  <si>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</si>
  <si>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</si>
  <si>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</si>
  <si>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</si>
  <si>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</si>
  <si>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</si>
  <si>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</si>
  <si>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</si>
  <si>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</si>
  <si>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</si>
  <si>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</si>
  <si>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</si>
  <si>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</si>
  <si>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</si>
  <si>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</si>
  <si>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</si>
  <si>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</si>
  <si>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</si>
  <si>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</si>
  <si>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</si>
  <si>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</si>
  <si>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</si>
  <si>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</si>
  <si>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</si>
  <si>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</si>
  <si>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</si>
  <si>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</si>
  <si>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</si>
  <si>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</si>
  <si>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</si>
  <si>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</si>
  <si>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</si>
  <si>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</si>
  <si>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</si>
  <si>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</si>
  <si>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</si>
  <si>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</si>
  <si>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</si>
  <si>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</si>
  <si>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</si>
  <si>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</si>
  <si>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</si>
  <si>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</si>
  <si>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</si>
  <si>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</si>
  <si>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</si>
  <si>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</si>
  <si>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</si>
  <si>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</si>
  <si>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</si>
  <si>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</si>
  <si>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</si>
  <si>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</si>
  <si>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</si>
  <si>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</si>
  <si>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</si>
  <si>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</si>
  <si>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</si>
  <si>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</si>
  <si>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</si>
  <si>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</si>
  <si>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</si>
  <si>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</si>
  <si>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</si>
  <si>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</si>
  <si>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</si>
  <si>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</si>
  <si>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</si>
  <si>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</si>
  <si>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</si>
  <si>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</si>
  <si>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</si>
  <si>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</si>
  <si>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</si>
  <si>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</si>
  <si>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</si>
  <si>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</si>
  <si>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</si>
  <si>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</si>
  <si>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</si>
  <si>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</si>
  <si>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</si>
  <si>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</si>
  <si>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</si>
  <si>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</si>
  <si>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</si>
  <si>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</si>
  <si>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</si>
  <si>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</si>
  <si>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</si>
  <si>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</si>
  <si>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</si>
  <si>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</si>
  <si>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</si>
  <si>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</si>
  <si>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</si>
  <si>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</si>
  <si>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</si>
  <si>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</si>
  <si>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</si>
  <si>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</si>
  <si>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</si>
  <si>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</si>
  <si>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</si>
  <si>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</si>
  <si>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</si>
  <si>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</si>
  <si>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</si>
  <si>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</si>
  <si>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</si>
  <si>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</si>
  <si>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</si>
  <si>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</si>
  <si>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</si>
  <si>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</si>
  <si>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</si>
  <si>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</si>
  <si>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</si>
  <si>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</si>
  <si>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</si>
  <si>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</si>
  <si>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</si>
  <si>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</si>
  <si>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</si>
  <si>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</si>
  <si>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</si>
  <si>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</si>
  <si>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</si>
  <si>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</si>
  <si>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</si>
  <si>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</si>
  <si>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</si>
  <si>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</si>
  <si>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</si>
  <si>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</si>
  <si>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</si>
  <si>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</si>
  <si>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</si>
  <si>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</si>
  <si>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</si>
  <si>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</si>
  <si>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</si>
  <si>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</si>
  <si>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</si>
  <si>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</si>
  <si>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</si>
  <si>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</si>
  <si>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</si>
  <si>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</si>
  <si>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</si>
  <si>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</si>
  <si>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</si>
  <si>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</si>
  <si>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</si>
  <si>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</si>
  <si>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</si>
  <si>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</si>
  <si>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</si>
  <si>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</si>
  <si>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</si>
  <si>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</si>
  <si>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</si>
  <si>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</si>
  <si>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</si>
  <si>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</si>
  <si>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</si>
  <si>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</si>
  <si>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</si>
  <si>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</si>
  <si>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</si>
  <si>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</si>
  <si>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</si>
  <si>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</si>
  <si>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</si>
  <si>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</si>
  <si>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</si>
  <si>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</si>
  <si>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</si>
  <si>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</si>
  <si>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</si>
  <si>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</si>
  <si>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</si>
  <si>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</si>
  <si>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</si>
  <si>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</si>
  <si>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</si>
  <si>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</si>
  <si>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</si>
  <si>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</si>
  <si>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</si>
  <si>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</si>
  <si>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</si>
  <si>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</si>
  <si>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</si>
  <si>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</si>
  <si>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</si>
  <si>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</si>
  <si>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</si>
  <si>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</si>
  <si>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</si>
  <si>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</si>
  <si>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</si>
  <si>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</si>
  <si>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</si>
  <si>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</si>
  <si>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</si>
  <si>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</si>
  <si>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</si>
  <si>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</si>
  <si>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</si>
  <si>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</si>
  <si>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</si>
  <si>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</si>
  <si>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</si>
  <si>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</si>
  <si>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</si>
  <si>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</si>
  <si>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</si>
  <si>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</si>
  <si>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</si>
  <si>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</si>
  <si>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</si>
  <si>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</si>
  <si>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</si>
  <si>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</si>
  <si>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</si>
  <si>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</si>
  <si>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</si>
  <si>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</si>
  <si>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</si>
  <si>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</si>
  <si>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</si>
  <si>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</si>
  <si>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</si>
  <si>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</si>
  <si>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</si>
  <si>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</si>
  <si>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</si>
  <si>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</si>
  <si>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</si>
  <si>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</si>
  <si>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</si>
  <si>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</si>
  <si>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</si>
  <si>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</si>
  <si>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</si>
  <si>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</si>
  <si>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</si>
  <si>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</si>
  <si>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</si>
  <si>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</si>
  <si>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</si>
  <si>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</si>
  <si>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</si>
  <si>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</si>
  <si>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</si>
  <si>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</si>
  <si>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</si>
  <si>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</si>
  <si>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</si>
  <si>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</si>
  <si>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</si>
  <si>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</si>
  <si>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</si>
  <si>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</si>
  <si>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</si>
  <si>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</si>
  <si>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</si>
  <si>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</si>
  <si>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</si>
  <si>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</si>
  <si>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</si>
  <si>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</si>
  <si>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</si>
  <si>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</si>
  <si>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</si>
  <si>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</si>
  <si>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</si>
  <si>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</si>
  <si>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</si>
  <si>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</si>
  <si>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</si>
  <si>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</si>
  <si>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</si>
  <si>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</si>
  <si>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</si>
  <si>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</si>
  <si>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</si>
  <si>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</si>
  <si>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</si>
  <si>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</si>
  <si>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</si>
  <si>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</si>
  <si>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</si>
  <si>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</si>
  <si>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</si>
  <si>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</si>
  <si>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</si>
  <si>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</si>
  <si>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</si>
  <si>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</si>
  <si>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</si>
  <si>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</si>
  <si>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</si>
  <si>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</si>
  <si>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</si>
  <si>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</si>
  <si>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</si>
  <si>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</si>
  <si>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</si>
  <si>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</si>
  <si>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</si>
  <si>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</si>
  <si>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</si>
  <si>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</si>
  <si>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</si>
  <si>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</si>
  <si>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</si>
  <si>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</si>
  <si>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</si>
  <si>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</si>
  <si>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</si>
  <si>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</si>
  <si>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</si>
  <si>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</si>
  <si>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</si>
  <si>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</si>
  <si>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</si>
  <si>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</si>
  <si>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</si>
  <si>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</si>
  <si>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</si>
  <si>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</si>
  <si>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</si>
  <si>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</si>
  <si>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</si>
  <si>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</si>
  <si>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</si>
  <si>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</si>
  <si>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</si>
  <si>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</si>
  <si>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</si>
  <si>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</si>
  <si>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</si>
  <si>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</si>
  <si>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</si>
  <si>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</si>
  <si>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</si>
  <si>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</si>
  <si>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</si>
  <si>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</si>
  <si>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</si>
  <si>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</si>
  <si>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</si>
  <si>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</si>
  <si>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</si>
  <si>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</si>
  <si>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</si>
  <si>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</si>
  <si>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</si>
  <si>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</si>
  <si>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</si>
  <si>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</si>
  <si>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</si>
  <si>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</si>
  <si>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</si>
  <si>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</si>
  <si>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</si>
  <si>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</si>
  <si>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</si>
  <si>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</si>
  <si>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</si>
  <si>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</si>
  <si>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</si>
  <si>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</si>
  <si>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</si>
  <si>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</si>
  <si>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</si>
  <si>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</si>
  <si>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</si>
  <si>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</si>
  <si>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</si>
  <si>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</si>
  <si>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</si>
  <si>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</si>
  <si>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</si>
  <si>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</si>
  <si>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</si>
  <si>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</si>
  <si>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</si>
  <si>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</si>
  <si>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</si>
  <si>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</si>
  <si>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</si>
  <si>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</si>
  <si>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</si>
  <si>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</si>
  <si>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</si>
  <si>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</si>
  <si>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</si>
  <si>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</si>
  <si>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</si>
  <si>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</si>
  <si>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</si>
  <si>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</si>
  <si>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</si>
  <si>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</si>
  <si>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</si>
  <si>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</si>
  <si>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</si>
  <si>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</si>
  <si>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</si>
  <si>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</si>
  <si>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</si>
  <si>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</si>
  <si>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</si>
  <si>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</si>
  <si>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</si>
  <si>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</si>
  <si>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</si>
  <si>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</si>
  <si>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</si>
  <si>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</si>
  <si>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</si>
  <si>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</si>
  <si>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</si>
  <si>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</si>
  <si>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</si>
  <si>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</si>
  <si>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</si>
  <si>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</si>
  <si>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</si>
  <si>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</si>
  <si>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</si>
  <si>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</si>
  <si>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</si>
  <si>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</si>
  <si>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</si>
  <si>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</si>
  <si>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</si>
  <si>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</si>
  <si>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</si>
  <si>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</si>
  <si>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</si>
  <si>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</si>
  <si>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</si>
  <si>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</si>
  <si>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</si>
  <si>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</si>
  <si>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</si>
  <si>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</si>
  <si>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</si>
  <si>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</si>
  <si>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</si>
  <si>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</si>
  <si>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</si>
  <si>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</si>
  <si>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</si>
  <si>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</si>
  <si>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</si>
  <si>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</si>
  <si>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</si>
  <si>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</si>
  <si>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</si>
  <si>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</si>
  <si>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</si>
  <si>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</si>
  <si>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</si>
  <si>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</si>
  <si>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</si>
  <si>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</si>
  <si>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</si>
  <si>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</si>
  <si>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</si>
  <si>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</si>
  <si>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</si>
  <si>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</si>
  <si>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</si>
  <si>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</si>
  <si>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</si>
  <si>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</si>
  <si>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</si>
  <si>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</si>
  <si>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</si>
  <si>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</si>
  <si>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</si>
  <si>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</si>
  <si>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</si>
  <si>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</si>
  <si>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</si>
  <si>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</si>
  <si>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</si>
  <si>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</si>
  <si>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</si>
  <si>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</si>
  <si>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</si>
  <si>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</si>
  <si>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</si>
  <si>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</si>
  <si>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</si>
  <si>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</si>
  <si>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</si>
  <si>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</si>
  <si>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</si>
  <si>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</si>
  <si>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</si>
  <si>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</si>
  <si>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</si>
  <si>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</si>
  <si>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</si>
  <si>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</si>
  <si>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</si>
  <si>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</si>
  <si>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</si>
  <si>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</si>
  <si>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</si>
  <si>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</si>
  <si>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</si>
  <si>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</si>
  <si>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</si>
  <si>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</si>
  <si>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</si>
  <si>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</si>
  <si>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</si>
  <si>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</si>
  <si>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</si>
  <si>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</si>
  <si>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</si>
  <si>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</si>
  <si>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</si>
  <si>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</si>
  <si>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</si>
  <si>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</si>
  <si>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</si>
  <si>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</si>
  <si>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</si>
  <si>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</si>
  <si>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</si>
  <si>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</si>
  <si>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</si>
  <si>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</si>
  <si>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</si>
  <si>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</si>
  <si>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</si>
  <si>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</si>
  <si>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</si>
  <si>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</si>
  <si>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</si>
  <si>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</si>
  <si>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</si>
  <si>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</si>
  <si>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</si>
  <si>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</si>
  <si>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</si>
  <si>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</si>
  <si>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</si>
  <si>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</si>
  <si>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</si>
  <si>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</si>
  <si>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</si>
  <si>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</si>
  <si>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</si>
  <si>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</si>
  <si>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</si>
  <si>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</si>
  <si>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</si>
  <si>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</si>
  <si>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</si>
  <si>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</si>
  <si>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</si>
  <si>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</si>
  <si>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</si>
  <si>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</si>
  <si>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</si>
  <si>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</si>
  <si>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</si>
  <si>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</si>
  <si>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</si>
  <si>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</si>
  <si>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</si>
  <si>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</si>
  <si>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</si>
  <si>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</si>
  <si>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</si>
  <si>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</si>
  <si>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</si>
  <si>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</si>
  <si>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</si>
  <si>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</si>
  <si>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</si>
  <si>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</si>
  <si>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</si>
  <si>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</si>
  <si>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</si>
  <si>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</si>
  <si>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</si>
  <si>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</si>
  <si>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</si>
  <si>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</si>
  <si>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</si>
  <si>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</si>
  <si>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</si>
  <si>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</si>
  <si>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</si>
  <si>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</si>
  <si>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</si>
  <si>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</si>
  <si>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</si>
  <si>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</si>
  <si>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</si>
  <si>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</si>
  <si>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</si>
  <si>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</si>
  <si>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</si>
  <si>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</si>
  <si>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</si>
  <si>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</si>
  <si>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</si>
  <si>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</si>
  <si>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</si>
  <si>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</si>
  <si>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</si>
  <si>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</si>
  <si>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</si>
  <si>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</si>
  <si>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</si>
  <si>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</si>
  <si>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</si>
  <si>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</si>
  <si>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</si>
  <si>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</si>
  <si>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</si>
  <si>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</si>
  <si>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</si>
  <si>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</si>
  <si>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</si>
  <si>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</si>
  <si>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</si>
  <si>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</si>
  <si>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</si>
  <si>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</si>
  <si>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</si>
  <si>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</si>
  <si>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</si>
  <si>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</si>
  <si>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</si>
  <si>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</si>
  <si>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</si>
  <si>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</si>
  <si>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</si>
  <si>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</si>
  <si>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</si>
  <si>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</si>
  <si>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</si>
  <si>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</si>
  <si>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</si>
  <si>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</si>
  <si>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</si>
  <si>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</si>
  <si>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</si>
  <si>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</si>
  <si>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</si>
  <si>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</si>
  <si>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</si>
  <si>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</si>
  <si>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</si>
  <si>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</si>
  <si>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</si>
  <si>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</si>
  <si>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</si>
  <si>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</si>
  <si>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</si>
  <si>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</si>
  <si>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</si>
  <si>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</si>
  <si>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</si>
  <si>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</si>
  <si>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</si>
  <si>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</si>
  <si>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</si>
  <si>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</si>
  <si>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</si>
  <si>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</si>
  <si>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</si>
  <si>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</si>
  <si>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</si>
  <si>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</si>
  <si>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</si>
  <si>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</si>
  <si>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</si>
  <si>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</si>
  <si>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</si>
  <si>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</si>
  <si>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</si>
  <si>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</si>
  <si>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</si>
  <si>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</si>
  <si>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</si>
  <si>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</si>
  <si>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</si>
  <si>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</si>
  <si>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</si>
  <si>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</si>
  <si>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</si>
  <si>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</si>
  <si>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</si>
  <si>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</si>
  <si>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</si>
  <si>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</si>
  <si>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</si>
  <si>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</si>
  <si>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</si>
  <si>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</si>
  <si>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</si>
  <si>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</si>
  <si>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</si>
  <si>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</si>
  <si>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</si>
  <si>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</si>
  <si>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</si>
  <si>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</si>
  <si>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</si>
  <si>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</si>
  <si>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</si>
  <si>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</si>
  <si>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</si>
  <si>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</si>
  <si>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</si>
  <si>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</si>
  <si>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</si>
  <si>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</si>
  <si>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</si>
  <si>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</si>
  <si>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</si>
  <si>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</si>
  <si>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</si>
  <si>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</si>
  <si>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</si>
  <si>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</si>
  <si>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</si>
  <si>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</si>
  <si>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</si>
  <si>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</si>
  <si>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</si>
  <si>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</si>
  <si>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</si>
  <si>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</si>
  <si>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</si>
  <si>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</si>
  <si>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</si>
  <si>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</si>
  <si>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</si>
  <si>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</si>
  <si>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</si>
  <si>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</si>
  <si>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</si>
  <si>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</si>
  <si>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</si>
  <si>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</si>
  <si>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</si>
  <si>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</si>
  <si>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</si>
  <si>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</si>
  <si>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</si>
  <si>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</si>
  <si>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</si>
  <si>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</si>
  <si>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</si>
  <si>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</si>
  <si>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</si>
  <si>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</si>
  <si>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</si>
  <si>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</si>
  <si>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</si>
  <si>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</si>
  <si>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</si>
  <si>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</si>
  <si>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</si>
  <si>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</si>
  <si>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</si>
  <si>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</si>
  <si>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</si>
  <si>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</si>
  <si>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</si>
  <si>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</si>
  <si>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</si>
  <si>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</si>
  <si>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</si>
  <si>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</si>
  <si>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</si>
  <si>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</si>
  <si>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</si>
  <si>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</si>
  <si>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</si>
  <si>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</si>
  <si>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</si>
  <si>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</si>
  <si>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</si>
  <si>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</si>
  <si>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</si>
  <si>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</si>
  <si>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</si>
  <si>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</si>
  <si>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</si>
  <si>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</si>
  <si>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</si>
  <si>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</si>
  <si>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</si>
  <si>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</si>
  <si>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</si>
  <si>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</si>
  <si>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</si>
  <si>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</si>
  <si>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</si>
  <si>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</si>
  <si>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</si>
  <si>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</si>
  <si>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</si>
  <si>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</si>
  <si>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</si>
  <si>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</si>
  <si>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</si>
  <si>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</si>
  <si>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</si>
  <si>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</si>
  <si>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</si>
  <si>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</si>
  <si>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</si>
  <si>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</si>
  <si>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</si>
  <si>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</si>
  <si>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</si>
  <si>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</si>
  <si>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</si>
  <si>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</si>
  <si>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</si>
  <si>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</si>
  <si>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</si>
  <si>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</si>
  <si>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</si>
  <si>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</si>
  <si>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</si>
  <si>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</si>
  <si>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</si>
  <si>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</si>
  <si>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</si>
  <si>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</si>
  <si>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</si>
  <si>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</si>
  <si>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</si>
  <si>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</si>
  <si>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</si>
  <si>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</si>
  <si>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</si>
  <si>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</si>
  <si>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</si>
  <si>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</si>
  <si>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</si>
  <si>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</si>
  <si>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</si>
  <si>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</si>
  <si>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</si>
  <si>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</si>
  <si>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</si>
  <si>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</si>
  <si>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</si>
  <si>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</si>
  <si>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</si>
  <si>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</si>
  <si>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</si>
  <si>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</si>
  <si>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</si>
  <si>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</si>
  <si>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</si>
  <si>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</si>
  <si>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</si>
  <si>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</si>
  <si>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</si>
  <si>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</si>
  <si>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</si>
  <si>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</si>
  <si>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</si>
  <si>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</si>
  <si>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</si>
  <si>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</si>
  <si>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</si>
  <si>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</si>
  <si>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</si>
  <si>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</si>
  <si>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</si>
  <si>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</si>
  <si>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</si>
  <si>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</si>
  <si>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</si>
  <si>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</si>
  <si>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</si>
  <si>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</si>
  <si>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</si>
  <si>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</si>
  <si>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</si>
  <si>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</si>
  <si>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</si>
  <si>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</si>
  <si>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</si>
  <si>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</si>
  <si>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</si>
  <si>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</si>
  <si>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</si>
  <si>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</si>
  <si>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</si>
  <si>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</si>
  <si>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</si>
  <si>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</si>
  <si>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</si>
  <si>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</si>
  <si>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</si>
  <si>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</si>
  <si>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</si>
  <si>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</si>
  <si>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</si>
  <si>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</si>
  <si>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</si>
  <si>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</si>
  <si>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</si>
  <si>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</si>
  <si>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</si>
  <si>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</si>
  <si>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</si>
  <si>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</si>
  <si>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</si>
  <si>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</si>
  <si>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</si>
  <si>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</si>
  <si>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</si>
  <si>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</si>
  <si>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</si>
  <si>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</si>
  <si>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</si>
  <si>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</si>
  <si>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</si>
  <si>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</si>
  <si>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</si>
  <si>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</si>
  <si>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</si>
  <si>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</si>
  <si>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</si>
  <si>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</si>
  <si>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</si>
  <si>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</si>
  <si>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</si>
  <si>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</si>
  <si>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</si>
  <si>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</si>
  <si>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</si>
  <si>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</si>
  <si>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</si>
  <si>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</si>
  <si>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</si>
  <si>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</si>
  <si>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</si>
  <si>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</si>
  <si>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</si>
  <si>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</si>
  <si>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</si>
  <si>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</si>
  <si>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</si>
  <si>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</si>
  <si>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</si>
  <si>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</si>
  <si>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</si>
  <si>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</si>
  <si>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</si>
  <si>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</si>
  <si>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</si>
  <si>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</si>
  <si>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</si>
  <si>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</si>
  <si>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</si>
  <si>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</si>
  <si>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</si>
  <si>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</si>
  <si>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</si>
  <si>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</si>
  <si>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</si>
  <si>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</si>
  <si>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</si>
  <si>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</si>
  <si>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</si>
  <si>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</si>
  <si>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</si>
  <si>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</si>
  <si>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</si>
  <si>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</si>
  <si>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</si>
  <si>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</si>
  <si>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</si>
  <si>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</si>
  <si>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</si>
  <si>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</si>
  <si>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</si>
  <si>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</si>
  <si>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</si>
  <si>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</si>
  <si>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</si>
  <si>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</si>
  <si>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</si>
  <si>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</si>
  <si>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</si>
  <si>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</si>
  <si>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</si>
  <si>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</si>
  <si>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</si>
  <si>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</si>
  <si>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</si>
  <si>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</si>
  <si>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</si>
  <si>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</si>
  <si>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</si>
  <si>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</si>
  <si>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</si>
  <si>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</si>
  <si>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</si>
  <si>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</si>
  <si>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</si>
  <si>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</si>
  <si>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</si>
  <si>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</si>
  <si>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</si>
  <si>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</si>
  <si>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</si>
  <si>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</si>
  <si>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</si>
  <si>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</si>
  <si>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</si>
  <si>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</si>
  <si>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</si>
  <si>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</si>
  <si>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</si>
  <si>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</si>
  <si>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</si>
  <si>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</si>
  <si>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</si>
  <si>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</si>
  <si>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</si>
  <si>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</si>
  <si>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</si>
  <si>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</si>
  <si>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</si>
  <si>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</si>
  <si>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</si>
  <si>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</si>
  <si>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</si>
  <si>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</si>
  <si>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</si>
  <si>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</si>
  <si>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</si>
  <si>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</si>
  <si>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</si>
  <si>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</si>
  <si>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</si>
  <si>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</si>
  <si>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</si>
  <si>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</si>
  <si>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</si>
  <si>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</si>
  <si>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</si>
  <si>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</si>
  <si>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</si>
  <si>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</si>
  <si>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</si>
  <si>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</si>
  <si>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</si>
  <si>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</si>
  <si>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</si>
  <si>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</si>
  <si>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</si>
  <si>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</si>
  <si>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</si>
  <si>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</si>
  <si>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</si>
  <si>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</si>
  <si>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</si>
  <si>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</si>
  <si>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</si>
  <si>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</si>
  <si>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</si>
  <si>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</si>
  <si>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</si>
  <si>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</si>
  <si>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</si>
  <si>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</si>
  <si>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</si>
  <si>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</si>
  <si>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</si>
  <si>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</si>
  <si>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</si>
  <si>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</si>
  <si>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</si>
  <si>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</si>
  <si>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</si>
  <si>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</si>
  <si>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</si>
  <si>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</si>
  <si>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</si>
  <si>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</si>
  <si>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</si>
  <si>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</si>
  <si>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</si>
  <si>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</si>
  <si>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</si>
  <si>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</si>
  <si>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</si>
  <si>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</si>
  <si>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</si>
  <si>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</si>
  <si>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</si>
  <si>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</si>
  <si>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</si>
  <si>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</si>
  <si>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</si>
  <si>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</si>
  <si>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</si>
  <si>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</si>
  <si>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</si>
  <si>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</si>
  <si>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</si>
  <si>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</si>
  <si>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</si>
  <si>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</si>
  <si>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</si>
  <si>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</si>
  <si>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</si>
  <si>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</si>
  <si>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</si>
  <si>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</si>
  <si>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</si>
  <si>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</si>
  <si>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</si>
  <si>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</si>
  <si>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</si>
  <si>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</si>
  <si>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</si>
  <si>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</si>
  <si>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</si>
  <si>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</si>
  <si>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</si>
  <si>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</si>
  <si>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</si>
  <si>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</si>
  <si>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</si>
  <si>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</si>
  <si>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</si>
  <si>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</si>
  <si>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</si>
  <si>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</si>
  <si>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</si>
  <si>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</si>
  <si>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</si>
  <si>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</si>
  <si>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</si>
  <si>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</si>
  <si>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</si>
  <si>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</si>
  <si>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</si>
  <si>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</si>
  <si>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</si>
  <si>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</si>
  <si>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</si>
  <si>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</si>
  <si>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</si>
  <si>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</si>
  <si>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</si>
  <si>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</si>
  <si>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</si>
  <si>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</si>
  <si>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</si>
  <si>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</si>
  <si>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</si>
  <si>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</si>
  <si>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</si>
  <si>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</si>
  <si>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</si>
  <si>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</si>
  <si>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</si>
  <si>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</si>
  <si>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</si>
  <si>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</si>
  <si>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</si>
  <si>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</si>
  <si>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</si>
  <si>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</si>
  <si>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</si>
  <si>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</si>
  <si>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</si>
  <si>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</si>
  <si>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</si>
  <si>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</si>
  <si>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</si>
  <si>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</si>
  <si>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</si>
  <si>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</si>
  <si>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</si>
  <si>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</si>
  <si>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</si>
  <si>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</si>
  <si>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</si>
  <si>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</si>
  <si>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</si>
  <si>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</si>
  <si>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</si>
  <si>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</si>
  <si>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</si>
  <si>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</si>
  <si>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</si>
  <si>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</si>
  <si>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</si>
  <si>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</si>
  <si>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</si>
  <si>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</si>
  <si>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</si>
  <si>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</si>
  <si>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</si>
  <si>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</si>
  <si>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</si>
  <si>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</si>
  <si>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</si>
  <si>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</si>
  <si>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</si>
  <si>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</si>
  <si>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</si>
  <si>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</si>
  <si>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</si>
  <si>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</si>
  <si>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</si>
  <si>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</si>
  <si>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</si>
  <si>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</si>
  <si>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</si>
  <si>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</si>
  <si>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</si>
  <si>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</si>
  <si>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</si>
  <si>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</si>
  <si>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</si>
  <si>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</si>
  <si>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</si>
  <si>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</si>
  <si>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</si>
  <si>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</si>
  <si>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</si>
  <si>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</si>
  <si>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</si>
  <si>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</si>
  <si>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</si>
  <si>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</si>
  <si>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</si>
  <si>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</si>
  <si>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</si>
  <si>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</si>
  <si>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</si>
  <si>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</si>
  <si>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</si>
  <si>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</si>
  <si>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</si>
  <si>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</si>
  <si>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</si>
  <si>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</si>
  <si>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</si>
  <si>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</si>
  <si>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</si>
  <si>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</si>
  <si>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</si>
  <si>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</si>
  <si>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</si>
  <si>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</si>
  <si>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</si>
  <si>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</si>
  <si>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</si>
  <si>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</si>
  <si>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</si>
  <si>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</si>
  <si>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</si>
  <si>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</si>
  <si>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</si>
  <si>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</si>
  <si>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</si>
  <si>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</si>
  <si>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</si>
  <si>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</si>
  <si>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</si>
  <si>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</si>
  <si>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</si>
  <si>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</si>
  <si>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</si>
  <si>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</si>
  <si>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</si>
  <si>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</si>
  <si>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</si>
  <si>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</si>
  <si>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</si>
  <si>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</si>
  <si>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</si>
  <si>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</si>
  <si>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</si>
  <si>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</si>
  <si>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</si>
  <si>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</si>
  <si>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</si>
  <si>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</si>
  <si>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</si>
  <si>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</si>
  <si>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</si>
  <si>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</si>
  <si>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</si>
  <si>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</si>
  <si>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</si>
  <si>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</si>
  <si>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</si>
  <si>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</si>
  <si>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</si>
  <si>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</si>
  <si>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</si>
  <si>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</si>
  <si>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</si>
  <si>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</si>
  <si>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</si>
  <si>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</si>
  <si>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</si>
  <si>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</si>
  <si>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</si>
  <si>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</si>
  <si>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</si>
  <si>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</si>
  <si>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</si>
  <si>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</si>
  <si>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</si>
  <si>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</si>
  <si>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</si>
  <si>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</si>
  <si>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</si>
  <si>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</si>
  <si>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</si>
  <si>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</si>
  <si>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</si>
  <si>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</si>
  <si>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</si>
  <si>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</si>
  <si>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</si>
  <si>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</si>
  <si>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</si>
  <si>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</si>
  <si>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</si>
  <si>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</si>
  <si>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</si>
  <si>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</si>
  <si>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</si>
  <si>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</si>
  <si>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</si>
  <si>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</si>
  <si>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</si>
  <si>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</si>
  <si>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</si>
  <si>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</si>
  <si>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</si>
  <si>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</si>
  <si>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</si>
  <si>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</si>
  <si>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</si>
  <si>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</si>
  <si>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</si>
  <si>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</si>
  <si>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</si>
  <si>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</si>
  <si>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</si>
  <si>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</si>
  <si>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</si>
  <si>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</si>
  <si>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</si>
  <si>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</si>
  <si>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</si>
  <si>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</si>
  <si>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</si>
  <si>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</si>
  <si>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</si>
  <si>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</si>
  <si>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</si>
  <si>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</si>
  <si>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</si>
  <si>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</si>
  <si>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</si>
  <si>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</si>
  <si>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</si>
  <si>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</si>
  <si>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</si>
  <si>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</si>
  <si>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</si>
  <si>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</si>
  <si>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</si>
  <si>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</si>
  <si>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</si>
  <si>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</si>
  <si>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</si>
  <si>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</si>
  <si>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</si>
  <si>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</si>
  <si>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</si>
  <si>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</si>
  <si>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</si>
  <si>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</si>
  <si>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</si>
  <si>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</si>
  <si>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</si>
  <si>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</si>
  <si>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</si>
  <si>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</si>
  <si>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</si>
  <si>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</si>
  <si>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</si>
  <si>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</si>
  <si>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</si>
  <si>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</si>
  <si>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</si>
  <si>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</si>
  <si>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</si>
  <si>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</si>
  <si>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</si>
  <si>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</si>
  <si>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</si>
  <si>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</si>
  <si>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</si>
  <si>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</si>
  <si>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</si>
  <si>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</si>
  <si>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</si>
  <si>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</si>
  <si>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</si>
  <si>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</si>
  <si>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</si>
  <si>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</si>
  <si>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</si>
  <si>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</si>
  <si>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</si>
  <si>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</si>
  <si>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</si>
  <si>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</si>
  <si>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</si>
  <si>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</si>
  <si>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</si>
  <si>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</si>
  <si>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</si>
  <si>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</si>
  <si>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</si>
  <si>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</si>
  <si>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</si>
  <si>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</si>
  <si>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</si>
  <si>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</si>
  <si>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</si>
  <si>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</si>
  <si>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</si>
  <si>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</si>
  <si>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</si>
  <si>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</si>
  <si>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</si>
  <si>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</si>
  <si>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</si>
  <si>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</si>
  <si>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</si>
  <si>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</si>
  <si>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</si>
  <si>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</si>
  <si>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</si>
  <si>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</si>
  <si>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</si>
  <si>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</si>
  <si>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</si>
  <si>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</si>
  <si>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</si>
  <si>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</si>
  <si>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</si>
  <si>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</si>
  <si>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</si>
  <si>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</si>
  <si>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</si>
  <si>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</si>
  <si>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</si>
  <si>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</si>
  <si>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</si>
  <si>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</si>
  <si>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</si>
  <si>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</si>
  <si>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</si>
  <si>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</si>
  <si>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</si>
  <si>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</si>
  <si>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</si>
  <si>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</si>
  <si>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</si>
  <si>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</si>
  <si>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</si>
  <si>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</si>
  <si>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</si>
  <si>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</si>
  <si>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</si>
  <si>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</si>
  <si>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</si>
  <si>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</si>
  <si>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</si>
  <si>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</si>
  <si>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</si>
  <si>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</si>
  <si>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</si>
  <si>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</si>
  <si>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</si>
  <si>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</si>
  <si>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</si>
  <si>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</si>
  <si>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</si>
  <si>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</si>
  <si>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</si>
  <si>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</si>
  <si>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</si>
  <si>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</si>
  <si>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</si>
  <si>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</si>
  <si>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</si>
  <si>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</si>
  <si>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</si>
  <si>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</si>
  <si>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</si>
  <si>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</si>
  <si>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</si>
  <si>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</si>
  <si>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</si>
  <si>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</si>
  <si>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</si>
  <si>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</si>
  <si>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</si>
  <si>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</si>
  <si>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</si>
  <si>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</si>
  <si>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</si>
  <si>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</si>
  <si>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</si>
  <si>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</si>
  <si>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</si>
  <si>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</si>
  <si>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</si>
  <si>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</si>
  <si>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</si>
  <si>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</si>
  <si>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</si>
  <si>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</si>
  <si>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</si>
  <si>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</si>
  <si>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</si>
  <si>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</si>
  <si>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</si>
  <si>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</si>
  <si>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</si>
  <si>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</si>
  <si>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</si>
  <si>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</si>
  <si>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</si>
  <si>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</si>
  <si>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</si>
  <si>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</si>
  <si>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</si>
  <si>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</si>
  <si>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</si>
  <si>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</si>
  <si>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</si>
  <si>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</si>
  <si>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</si>
  <si>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</si>
  <si>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</si>
  <si>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</si>
  <si>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</si>
  <si>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</si>
  <si>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</si>
  <si>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</si>
  <si>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</si>
  <si>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</si>
  <si>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</si>
  <si>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</si>
  <si>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</si>
  <si>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</si>
  <si>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</si>
  <si>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</si>
  <si>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</si>
  <si>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</si>
  <si>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</si>
  <si>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</si>
  <si>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</si>
  <si>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</si>
  <si>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</si>
  <si>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</si>
  <si>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</si>
  <si>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</si>
  <si>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</si>
  <si>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</si>
  <si>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</si>
  <si>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</si>
  <si>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</si>
  <si>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</si>
  <si>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</si>
  <si>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</si>
  <si>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</si>
  <si>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</si>
  <si>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</si>
  <si>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</si>
  <si>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</si>
  <si>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</si>
  <si>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</si>
  <si>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</si>
  <si>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</si>
  <si>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</si>
  <si>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</si>
  <si>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</si>
  <si>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</si>
  <si>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</si>
  <si>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</si>
  <si>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</si>
  <si>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</si>
  <si>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</si>
  <si>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</si>
  <si>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</si>
  <si>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</si>
  <si>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</si>
  <si>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</si>
  <si>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</si>
  <si>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</si>
  <si>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</si>
  <si>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</si>
  <si>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</si>
  <si>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</si>
  <si>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</si>
  <si>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</si>
  <si>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</si>
  <si>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</si>
  <si>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</si>
  <si>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</si>
  <si>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</si>
  <si>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</si>
  <si>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</si>
  <si>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</si>
  <si>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</si>
  <si>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</si>
  <si>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</si>
  <si>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</si>
  <si>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</si>
  <si>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</si>
  <si>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</si>
  <si>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</si>
  <si>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</si>
  <si>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</si>
  <si>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</si>
  <si>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</si>
  <si>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</si>
  <si>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</si>
  <si>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</si>
  <si>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</si>
  <si>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</si>
  <si>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</si>
  <si>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</si>
  <si>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</si>
  <si>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</si>
  <si>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</si>
  <si>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</si>
  <si>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</si>
  <si>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</si>
  <si>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</si>
  <si>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</si>
  <si>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</si>
  <si>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</si>
  <si>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</si>
  <si>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</si>
  <si>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</si>
  <si>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</si>
  <si>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</si>
  <si>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</si>
  <si>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</si>
  <si>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</si>
  <si>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</si>
  <si>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</si>
  <si>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</si>
  <si>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</si>
  <si>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</si>
  <si>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</si>
  <si>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</si>
  <si>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</si>
  <si>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</si>
  <si>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</si>
  <si>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</si>
  <si>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</si>
  <si>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</si>
  <si>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</si>
  <si>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</si>
  <si>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</si>
  <si>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</si>
  <si>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</si>
  <si>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</si>
  <si>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</si>
  <si>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</si>
  <si>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</si>
  <si>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</si>
  <si>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</si>
  <si>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</si>
  <si>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</si>
  <si>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</si>
  <si>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</si>
  <si>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</si>
  <si>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</si>
  <si>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</si>
  <si>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</si>
  <si>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</si>
  <si>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</si>
  <si>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</si>
  <si>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</si>
  <si>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</si>
  <si>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</si>
  <si>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</si>
  <si>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</si>
  <si>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</si>
  <si>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</si>
  <si>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</si>
  <si>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</si>
  <si>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</si>
  <si>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</si>
  <si>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</si>
  <si>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</si>
  <si>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</si>
  <si>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</si>
  <si>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</si>
  <si>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</si>
  <si>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</si>
  <si>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</si>
  <si>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</si>
  <si>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</si>
  <si>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</si>
  <si>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</si>
  <si>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</si>
  <si>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</si>
  <si>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</si>
  <si>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</si>
  <si>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</si>
  <si>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</si>
  <si>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</si>
  <si>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</si>
  <si>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</si>
  <si>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</si>
  <si>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</si>
  <si>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</si>
  <si>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</si>
  <si>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</si>
  <si>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</si>
  <si>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</si>
  <si>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</si>
  <si>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</si>
  <si>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</si>
  <si>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</si>
  <si>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</si>
  <si>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</si>
  <si>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</si>
  <si>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</si>
  <si>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</si>
  <si>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</si>
  <si>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</si>
  <si>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</si>
  <si>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</si>
  <si>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</si>
  <si>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</si>
  <si>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</si>
  <si>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</si>
  <si>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</si>
  <si>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</si>
  <si>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</si>
  <si>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</si>
  <si>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</si>
  <si>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</si>
  <si>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</si>
  <si>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</si>
  <si>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</si>
  <si>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</si>
  <si>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</si>
  <si>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</si>
  <si>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</si>
  <si>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</si>
  <si>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</si>
  <si>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</si>
  <si>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</si>
  <si>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</si>
  <si>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</si>
  <si>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</si>
  <si>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</si>
  <si>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</si>
  <si>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</si>
  <si>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</si>
  <si>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</si>
  <si>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</si>
  <si>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</si>
  <si>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</si>
  <si>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</si>
  <si>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</si>
  <si>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</si>
  <si>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</si>
  <si>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</si>
  <si>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</si>
  <si>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</si>
  <si>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</si>
  <si>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</si>
  <si>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</si>
  <si>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</si>
  <si>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</si>
  <si>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</si>
  <si>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</si>
  <si>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</si>
  <si>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</si>
  <si>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</si>
  <si>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</si>
  <si>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</si>
  <si>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</si>
  <si>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</si>
  <si>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</si>
  <si>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</si>
  <si>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</si>
  <si>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</si>
  <si>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</si>
  <si>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</si>
  <si>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</si>
  <si>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</si>
  <si>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</si>
  <si>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</si>
  <si>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</si>
  <si>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</si>
  <si>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</si>
  <si>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</si>
  <si>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</si>
  <si>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</si>
  <si>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</si>
  <si>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</si>
  <si>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</si>
  <si>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</si>
  <si>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</si>
  <si>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</si>
  <si>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</si>
  <si>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</si>
  <si>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</si>
  <si>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</si>
  <si>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</si>
  <si>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</si>
  <si>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</si>
  <si>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</si>
  <si>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</si>
  <si>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</si>
  <si>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</si>
  <si>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</si>
  <si>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</si>
  <si>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</si>
  <si>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</si>
  <si>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</si>
  <si>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</si>
  <si>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</si>
  <si>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</si>
  <si>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</si>
  <si>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</si>
  <si>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</si>
  <si>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</si>
  <si>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</si>
  <si>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</si>
  <si>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</si>
  <si>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</si>
  <si>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</si>
  <si>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</si>
  <si>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</si>
  <si>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</si>
  <si>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</si>
  <si>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</si>
  <si>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</si>
  <si>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</si>
  <si>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</si>
  <si>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</si>
  <si>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</si>
  <si>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</si>
  <si>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</si>
  <si>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</si>
  <si>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</si>
  <si>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</si>
  <si>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</si>
  <si>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</si>
  <si>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</si>
  <si>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</si>
  <si>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</si>
  <si>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</si>
  <si>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</si>
  <si>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</si>
  <si>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</si>
  <si>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</si>
  <si>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</si>
  <si>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</si>
  <si>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</si>
  <si>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</si>
  <si>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</si>
  <si>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</si>
  <si>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</si>
  <si>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</si>
  <si>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</si>
  <si>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</si>
  <si>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</si>
  <si>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</si>
  <si>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</si>
  <si>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</si>
  <si>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</si>
  <si>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</si>
  <si>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</si>
  <si>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</si>
  <si>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</si>
  <si>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</si>
  <si>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</si>
  <si>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</si>
  <si>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</si>
  <si>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</si>
  <si>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</si>
  <si>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</si>
  <si>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</si>
  <si>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</si>
  <si>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</si>
  <si>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</si>
  <si>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</si>
  <si>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</si>
  <si>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</si>
  <si>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</si>
  <si>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</si>
  <si>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</si>
  <si>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</si>
  <si>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</si>
  <si>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</si>
  <si>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</si>
  <si>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</si>
  <si>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</si>
  <si>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</si>
  <si>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</si>
  <si>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</si>
  <si>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</si>
  <si>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</si>
  <si>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</si>
  <si>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</si>
  <si>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</si>
  <si>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</si>
  <si>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</si>
  <si>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</si>
  <si>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</si>
  <si>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</si>
  <si>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</si>
  <si>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</si>
  <si>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</si>
  <si>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</si>
  <si>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</si>
  <si>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</si>
  <si>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</si>
  <si>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</si>
  <si>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</si>
  <si>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</si>
  <si>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</si>
  <si>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</si>
  <si>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</si>
  <si>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</si>
  <si>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</si>
  <si>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</si>
  <si>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</si>
  <si>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</si>
  <si>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</si>
  <si>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</si>
  <si>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</si>
  <si>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</si>
  <si>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</si>
  <si>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</si>
  <si>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</si>
  <si>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</si>
  <si>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</si>
  <si>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</si>
  <si>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</si>
  <si>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</si>
  <si>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</si>
  <si>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</si>
  <si>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</si>
  <si>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</si>
  <si>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</si>
  <si>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</si>
  <si>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</si>
  <si>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</si>
  <si>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</si>
  <si>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</si>
  <si>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</si>
  <si>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</si>
  <si>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</si>
  <si>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</si>
  <si>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</si>
  <si>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</si>
  <si>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</si>
  <si>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</si>
  <si>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</si>
  <si>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</si>
  <si>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</si>
  <si>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</si>
  <si>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</si>
  <si>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</si>
  <si>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</si>
  <si>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</si>
  <si>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</si>
  <si>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</si>
  <si>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</si>
  <si>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</si>
  <si>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</si>
  <si>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</si>
  <si>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</si>
  <si>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</si>
  <si>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</si>
  <si>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</si>
  <si>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</si>
  <si>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</si>
  <si>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</si>
  <si>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</si>
  <si>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</si>
  <si>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</si>
  <si>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</si>
  <si>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</si>
  <si>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</si>
  <si>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</si>
  <si>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</si>
  <si>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</si>
  <si>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</si>
  <si>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</si>
  <si>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</si>
  <si>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</si>
  <si>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</si>
  <si>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</si>
  <si>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</si>
  <si>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</si>
  <si>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</si>
  <si>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</si>
  <si>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</si>
  <si>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</si>
  <si>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</si>
  <si>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</si>
  <si>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</si>
  <si>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</si>
  <si>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</si>
  <si>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</si>
  <si>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</si>
  <si>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</si>
  <si>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</si>
  <si>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</si>
  <si>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</si>
  <si>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</si>
  <si>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</si>
  <si>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</si>
  <si>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</si>
  <si>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</si>
  <si>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</si>
  <si>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</si>
  <si>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</si>
  <si>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</si>
  <si>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</si>
  <si>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</si>
  <si>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</si>
  <si>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</si>
  <si>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</si>
  <si>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</si>
  <si>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</si>
  <si>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</si>
  <si>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</si>
  <si>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</si>
  <si>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</si>
  <si>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</si>
  <si>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</si>
  <si>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</si>
  <si>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</si>
  <si>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</si>
  <si>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</si>
  <si>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</si>
  <si>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</si>
  <si>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</si>
  <si>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</si>
  <si>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</si>
  <si>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</si>
  <si>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</si>
  <si>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</si>
  <si>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</si>
  <si>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</si>
  <si>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</si>
  <si>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</si>
  <si>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</si>
  <si>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</si>
  <si>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</si>
  <si>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</si>
  <si>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</si>
  <si>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</si>
  <si>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</si>
  <si>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</si>
  <si>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</si>
  <si>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</si>
  <si>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</si>
  <si>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</si>
  <si>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</si>
  <si>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</si>
  <si>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</si>
  <si>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</si>
  <si>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</si>
  <si>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</si>
  <si>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</si>
  <si>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</si>
  <si>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</si>
  <si>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</si>
  <si>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</si>
  <si>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</si>
  <si>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</si>
  <si>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</si>
  <si>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</si>
  <si>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</si>
  <si>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</si>
  <si>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</si>
  <si>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</si>
  <si>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</si>
  <si>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</si>
  <si>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</si>
  <si>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</si>
  <si>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</si>
  <si>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</si>
  <si>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</si>
  <si>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</si>
  <si>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</si>
  <si>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</si>
  <si>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</si>
  <si>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</si>
  <si>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</si>
  <si>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</si>
  <si>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</si>
  <si>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</si>
  <si>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</si>
  <si>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</si>
  <si>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</si>
  <si>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</si>
  <si>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</si>
  <si>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</si>
  <si>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</si>
  <si>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</si>
  <si>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</si>
  <si>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</si>
  <si>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</si>
  <si>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</si>
  <si>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</si>
  <si>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</si>
  <si>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</si>
  <si>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</si>
  <si>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</si>
  <si>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</si>
  <si>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</si>
  <si>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</si>
  <si>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</si>
  <si>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</si>
  <si>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</si>
  <si>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</si>
  <si>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</si>
  <si>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</si>
  <si>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</si>
  <si>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</si>
  <si>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</si>
  <si>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</si>
  <si>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</si>
  <si>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</si>
  <si>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</si>
  <si>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</si>
  <si>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</si>
  <si>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</si>
  <si>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</si>
  <si>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</si>
  <si>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</si>
  <si>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</si>
  <si>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</si>
  <si>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</si>
  <si>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</si>
  <si>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</si>
  <si>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</si>
  <si>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</si>
  <si>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</si>
  <si>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</si>
  <si>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</si>
  <si>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</si>
  <si>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</si>
  <si>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</si>
  <si>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</si>
  <si>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</si>
  <si>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</si>
  <si>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</si>
  <si>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</si>
  <si>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</si>
  <si>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</si>
  <si>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</si>
  <si>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</si>
  <si>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</si>
  <si>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</si>
  <si>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</si>
  <si>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</si>
  <si>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</si>
  <si>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</si>
  <si>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</si>
  <si>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</si>
  <si>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</si>
  <si>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</si>
  <si>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</si>
  <si>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</si>
  <si>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</si>
  <si>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</si>
  <si>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</si>
  <si>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</si>
  <si>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</si>
  <si>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</si>
  <si>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</si>
  <si>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</si>
  <si>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</si>
  <si>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</si>
  <si>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</si>
  <si>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</si>
  <si>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</si>
  <si>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</si>
  <si>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</si>
  <si>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</si>
  <si>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</si>
  <si>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</si>
  <si>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</si>
  <si>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</si>
  <si>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</si>
  <si>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</si>
  <si>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</si>
  <si>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</si>
  <si>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</si>
  <si>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</si>
  <si>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</si>
  <si>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</si>
  <si>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</si>
  <si>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</si>
  <si>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</si>
  <si>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</si>
  <si>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</si>
  <si>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</si>
  <si>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</si>
  <si>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</si>
  <si>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</si>
  <si>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</si>
  <si>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</si>
  <si>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</si>
  <si>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</si>
  <si>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</si>
  <si>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</si>
  <si>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</si>
  <si>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</si>
  <si>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</si>
  <si>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</si>
  <si>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</si>
  <si>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</si>
  <si>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</si>
  <si>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</si>
  <si>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</si>
  <si>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</si>
  <si>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</si>
  <si>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</si>
  <si>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</si>
  <si>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</si>
  <si>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</si>
  <si>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</si>
  <si>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</si>
  <si>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</si>
  <si>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</si>
  <si>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</si>
  <si>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</si>
  <si>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</si>
  <si>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</si>
  <si>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</si>
  <si>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</si>
  <si>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</si>
  <si>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</si>
  <si>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</si>
  <si>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</si>
  <si>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</si>
  <si>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</si>
  <si>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</si>
  <si>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</si>
  <si>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</si>
  <si>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</si>
  <si>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</si>
  <si>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</si>
  <si>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</si>
  <si>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</si>
  <si>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</si>
  <si>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</si>
  <si>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</si>
  <si>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</si>
  <si>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</si>
  <si>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</si>
  <si>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</si>
  <si>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</si>
  <si>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</si>
  <si>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</si>
  <si>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</si>
  <si>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</si>
  <si>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</si>
  <si>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</si>
  <si>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</si>
  <si>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</si>
  <si>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</si>
  <si>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</si>
  <si>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</si>
  <si>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</si>
  <si>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</si>
  <si>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</si>
  <si>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</si>
  <si>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</si>
  <si>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</si>
  <si>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</si>
  <si>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</si>
  <si>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</si>
  <si>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</si>
  <si>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</si>
  <si>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</si>
  <si>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</si>
  <si>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</si>
  <si>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</si>
  <si>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</si>
  <si>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</si>
  <si>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</si>
  <si>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</si>
  <si>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</si>
  <si>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</si>
  <si>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</si>
  <si>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</si>
  <si>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</si>
  <si>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</si>
  <si>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</si>
  <si>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</si>
  <si>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</si>
  <si>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</si>
  <si>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</si>
  <si>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</si>
  <si>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</si>
  <si>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</si>
  <si>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</si>
  <si>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</si>
  <si>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</si>
  <si>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</si>
  <si>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</si>
  <si>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</si>
  <si>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</si>
  <si>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</si>
  <si>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</si>
  <si>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</si>
  <si>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</si>
  <si>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</si>
  <si>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</si>
  <si>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</si>
  <si>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</si>
  <si>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</si>
  <si>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</si>
  <si>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</si>
  <si>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</si>
  <si>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</si>
  <si>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</si>
  <si>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</si>
  <si>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</si>
  <si>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</si>
  <si>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</si>
  <si>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</si>
  <si>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</si>
  <si>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</si>
  <si>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</si>
  <si>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</si>
  <si>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</si>
  <si>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</si>
  <si>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</si>
  <si>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</si>
  <si>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</si>
  <si>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</si>
  <si>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</si>
  <si>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</si>
  <si>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</si>
  <si>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</si>
  <si>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</si>
  <si>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</si>
  <si>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</si>
  <si>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</si>
  <si>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</si>
  <si>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</si>
  <si>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</si>
  <si>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</si>
  <si>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</si>
  <si>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</si>
  <si>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</si>
  <si>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</si>
  <si>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</si>
  <si>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</si>
  <si>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</si>
  <si>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</si>
  <si>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</si>
  <si>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</si>
  <si>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</si>
  <si>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</si>
  <si>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</si>
  <si>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</si>
  <si>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</si>
  <si>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</si>
  <si>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</si>
  <si>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</si>
  <si>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</si>
  <si>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</si>
  <si>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</si>
  <si>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</si>
  <si>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</si>
  <si>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</si>
  <si>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</si>
  <si>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</si>
  <si>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</si>
  <si>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</si>
  <si>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</si>
  <si>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</si>
  <si>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</si>
  <si>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</si>
  <si>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</si>
  <si>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</si>
  <si>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</si>
  <si>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</si>
  <si>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</si>
  <si>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</si>
  <si>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</si>
  <si>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</si>
  <si>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</si>
  <si>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</si>
  <si>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</si>
  <si>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</si>
  <si>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</si>
  <si>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</si>
  <si>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</si>
  <si>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</si>
  <si>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</si>
  <si>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</si>
  <si>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</si>
  <si>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</si>
  <si>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</si>
  <si>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</si>
  <si>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</si>
  <si>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</si>
  <si>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</si>
  <si>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</si>
  <si>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</si>
  <si>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</si>
  <si>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</si>
  <si>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</si>
  <si>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</si>
  <si>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</si>
  <si>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</si>
  <si>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</si>
  <si>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</si>
  <si>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</si>
  <si>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</si>
  <si>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</si>
  <si>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</si>
  <si>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</si>
  <si>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</si>
  <si>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</si>
  <si>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</si>
  <si>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</si>
  <si>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</si>
  <si>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</si>
  <si>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</si>
  <si>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</si>
  <si>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</si>
  <si>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</si>
  <si>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</si>
  <si>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</si>
  <si>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</si>
  <si>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</si>
  <si>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</si>
  <si>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</si>
  <si>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</si>
  <si>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</si>
  <si>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</si>
  <si>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</si>
  <si>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</si>
  <si>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</si>
  <si>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</si>
  <si>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</si>
  <si>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</si>
  <si>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</si>
  <si>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</si>
  <si>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</si>
  <si>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</si>
  <si>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</si>
  <si>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</si>
  <si>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</si>
  <si>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</si>
  <si>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</si>
  <si>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</si>
  <si>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</si>
  <si>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</si>
  <si>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</si>
  <si>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</si>
  <si>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</si>
  <si>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</si>
  <si>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</si>
  <si>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</si>
  <si>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</si>
  <si>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</si>
  <si>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</si>
  <si>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</si>
  <si>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</si>
  <si>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</si>
  <si>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</si>
  <si>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</si>
  <si>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</si>
  <si>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</si>
  <si>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</si>
  <si>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</si>
  <si>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</si>
  <si>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</si>
  <si>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</si>
  <si>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</si>
  <si>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</si>
  <si>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</si>
  <si>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</si>
  <si>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</si>
  <si>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</si>
  <si>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</si>
  <si>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</si>
  <si>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</si>
  <si>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</si>
  <si>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</si>
  <si>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</si>
  <si>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</si>
  <si>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</si>
  <si>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</si>
  <si>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</si>
  <si>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</si>
  <si>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</si>
  <si>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</si>
  <si>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</si>
  <si>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</si>
  <si>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</si>
  <si>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</si>
  <si>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</si>
  <si>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</si>
  <si>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</si>
  <si>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</si>
  <si>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</si>
  <si>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</si>
  <si>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</si>
  <si>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</si>
  <si>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</si>
  <si>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</si>
  <si>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</si>
  <si>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</si>
  <si>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</si>
  <si>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</si>
  <si>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</si>
  <si>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</si>
  <si>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</si>
  <si>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</si>
  <si>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</si>
  <si>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</si>
  <si>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</si>
  <si>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</si>
  <si>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</si>
  <si>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</si>
  <si>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</si>
  <si>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</si>
  <si>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</si>
  <si>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</si>
  <si>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</si>
  <si>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</si>
  <si>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</si>
  <si>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</si>
  <si>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</si>
  <si>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</si>
  <si>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</si>
  <si>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</si>
  <si>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</si>
  <si>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</si>
  <si>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</si>
  <si>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</si>
  <si>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</si>
  <si>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</si>
  <si>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</si>
  <si>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</si>
  <si>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</si>
  <si>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</si>
  <si>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</si>
  <si>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</si>
  <si>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</si>
  <si>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</si>
  <si>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</si>
  <si>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</si>
  <si>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</si>
  <si>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</si>
  <si>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</si>
  <si>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</si>
  <si>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</si>
  <si>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</si>
  <si>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</si>
  <si>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</si>
  <si>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</si>
  <si>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</si>
  <si>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</si>
  <si>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</si>
  <si>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</si>
  <si>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</si>
  <si>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</si>
  <si>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</si>
  <si>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</si>
  <si>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</si>
  <si>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</si>
  <si>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</si>
  <si>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</si>
  <si>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</si>
  <si>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</si>
  <si>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</si>
  <si>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</si>
  <si>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</si>
  <si>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</si>
  <si>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</si>
  <si>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</si>
  <si>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</si>
  <si>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</si>
  <si>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</si>
  <si>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</si>
  <si>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</si>
  <si>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</si>
  <si>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</si>
  <si>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</si>
  <si>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</si>
  <si>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</si>
  <si>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</si>
  <si>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</si>
  <si>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</si>
  <si>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</si>
  <si>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</si>
  <si>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</si>
  <si>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</si>
  <si>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</si>
  <si>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</si>
  <si>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</si>
  <si>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</si>
  <si>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</si>
  <si>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</si>
  <si>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</si>
  <si>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</si>
  <si>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</si>
  <si>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</si>
  <si>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</si>
  <si>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</si>
  <si>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</si>
  <si>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</si>
  <si>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</si>
  <si>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</si>
  <si>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</si>
  <si>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</si>
  <si>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</si>
  <si>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</si>
  <si>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</si>
  <si>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</si>
  <si>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</si>
  <si>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</si>
  <si>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</si>
  <si>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</si>
  <si>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</si>
  <si>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</si>
  <si>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</si>
  <si>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</si>
  <si>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</si>
  <si>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</si>
  <si>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</si>
  <si>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</si>
  <si>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</si>
  <si>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</si>
  <si>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</si>
  <si>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</si>
  <si>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</si>
  <si>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</si>
  <si>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</si>
  <si>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</si>
  <si>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</si>
  <si>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</si>
  <si>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</si>
  <si>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</si>
  <si>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</si>
  <si>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</si>
  <si>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</si>
  <si>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</si>
  <si>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</si>
  <si>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</si>
  <si>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</si>
  <si>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</si>
  <si>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</si>
  <si>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</si>
  <si>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</si>
  <si>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</si>
  <si>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</si>
  <si>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</si>
  <si>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</si>
  <si>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</si>
  <si>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</si>
  <si>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</si>
  <si>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</si>
  <si>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</si>
  <si>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</si>
  <si>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</si>
  <si>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</si>
  <si>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</si>
  <si>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</si>
  <si>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</si>
  <si>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</si>
  <si>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</si>
  <si>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</si>
  <si>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</si>
  <si>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</si>
  <si>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</si>
  <si>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</si>
  <si>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</si>
  <si>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</si>
  <si>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</si>
  <si>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</si>
  <si>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</si>
  <si>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</si>
  <si>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</si>
  <si>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</si>
  <si>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</si>
  <si>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</si>
  <si>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</si>
  <si>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</si>
  <si>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</si>
  <si>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</si>
  <si>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</si>
  <si>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</si>
  <si>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</si>
  <si>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</si>
  <si>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</si>
  <si>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</si>
  <si>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</si>
  <si>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</si>
  <si>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</si>
  <si>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</si>
  <si>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</si>
  <si>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</si>
  <si>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</si>
  <si>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</si>
  <si>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</si>
  <si>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</si>
  <si>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</si>
  <si>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</si>
  <si>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</si>
  <si>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</si>
  <si>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</si>
  <si>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</si>
  <si>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</si>
  <si>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</si>
  <si>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</si>
  <si>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</si>
  <si>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</si>
  <si>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</si>
  <si>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</si>
  <si>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</si>
  <si>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</si>
  <si>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</si>
  <si>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</si>
  <si>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</si>
  <si>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</si>
  <si>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</si>
  <si>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</si>
  <si>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</si>
  <si>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</si>
  <si>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</si>
  <si>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</si>
  <si>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</si>
  <si>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</si>
  <si>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</si>
  <si>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</si>
  <si>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</si>
  <si>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</si>
  <si>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</si>
  <si>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</si>
  <si>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</si>
  <si>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</si>
  <si>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</si>
  <si>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</si>
  <si>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</si>
  <si>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</si>
  <si>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</si>
  <si>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</si>
  <si>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</si>
  <si>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</si>
  <si>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</si>
  <si>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</si>
  <si>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</si>
  <si>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</si>
  <si>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</si>
  <si>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</si>
  <si>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</si>
  <si>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</si>
  <si>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</si>
  <si>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</si>
  <si>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</si>
  <si>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</si>
  <si>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</si>
  <si>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</si>
  <si>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</si>
  <si>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</si>
  <si>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</si>
  <si>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</si>
  <si>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</si>
  <si>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</si>
  <si>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</si>
  <si>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</si>
  <si>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</si>
  <si>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</si>
  <si>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</si>
  <si>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</si>
  <si>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</si>
  <si>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</si>
  <si>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</si>
  <si>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</si>
  <si>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</si>
  <si>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</si>
  <si>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</si>
  <si>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</si>
  <si>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</si>
  <si>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</si>
  <si>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</si>
  <si>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</si>
  <si>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</si>
  <si>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</si>
  <si>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</si>
  <si>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</si>
  <si>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</si>
  <si>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</si>
  <si>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</si>
  <si>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</si>
  <si>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</si>
  <si>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</si>
  <si>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</si>
  <si>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</si>
  <si>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</si>
  <si>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</si>
  <si>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</si>
  <si>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</si>
  <si>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</si>
  <si>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</si>
  <si>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</si>
  <si>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</si>
  <si>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</si>
  <si>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</si>
  <si>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</si>
  <si>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</si>
  <si>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</si>
  <si>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</si>
  <si>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</si>
  <si>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</si>
  <si>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</si>
  <si>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</si>
  <si>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</si>
  <si>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</si>
  <si>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</si>
  <si>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</si>
  <si>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</si>
  <si>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</si>
  <si>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</si>
  <si>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</si>
  <si>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</si>
  <si>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</si>
  <si>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</si>
  <si>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</si>
  <si>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</si>
  <si>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</si>
  <si>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</si>
  <si>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</si>
  <si>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</si>
  <si>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</si>
  <si>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</si>
  <si>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</si>
  <si>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</si>
  <si>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</si>
  <si>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</si>
  <si>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</si>
  <si>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</si>
  <si>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</si>
  <si>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</si>
  <si>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</si>
  <si>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</si>
  <si>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</si>
  <si>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</si>
  <si>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</si>
  <si>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</si>
  <si>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</si>
  <si>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</si>
  <si>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</si>
  <si>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</si>
  <si>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</si>
  <si>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</si>
  <si>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</si>
  <si>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</si>
  <si>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</si>
  <si>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</si>
  <si>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</si>
  <si>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</si>
  <si>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</si>
  <si>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</si>
  <si>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</si>
  <si>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</si>
  <si>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</si>
  <si>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</si>
  <si>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</si>
  <si>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</si>
  <si>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</si>
  <si>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</si>
  <si>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</si>
  <si>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</si>
  <si>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</si>
  <si>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</si>
  <si>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</si>
  <si>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</si>
  <si>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</si>
  <si>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</si>
  <si>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</si>
  <si>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</si>
  <si>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</si>
  <si>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</si>
  <si>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</si>
  <si>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</si>
  <si>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</si>
  <si>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</si>
  <si>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</si>
  <si>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</si>
  <si>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</si>
  <si>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</si>
  <si>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</si>
  <si>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</si>
  <si>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</si>
  <si>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</si>
  <si>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</si>
  <si>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</si>
  <si>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</si>
  <si>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</si>
  <si>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</si>
  <si>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</si>
  <si>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</si>
  <si>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</si>
  <si>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</si>
  <si>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</si>
  <si>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</si>
  <si>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</si>
  <si>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</si>
  <si>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</si>
  <si>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</si>
  <si>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</si>
  <si>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</si>
  <si>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</si>
  <si>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</si>
  <si>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</si>
  <si>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</si>
  <si>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</si>
  <si>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</si>
  <si>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</si>
  <si>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</si>
  <si>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</si>
  <si>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</si>
  <si>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</si>
  <si>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</si>
  <si>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</si>
  <si>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</si>
  <si>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</si>
  <si>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</si>
  <si>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</si>
  <si>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</si>
  <si>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</si>
  <si>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</si>
  <si>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</si>
  <si>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</si>
  <si>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</si>
  <si>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</si>
  <si>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</si>
  <si>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</si>
  <si>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</si>
  <si>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</si>
  <si>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</si>
  <si>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</si>
  <si>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</si>
  <si>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</si>
  <si>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</si>
  <si>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</si>
  <si>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</si>
  <si>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</si>
  <si>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</si>
  <si>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</si>
  <si>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</si>
  <si>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</si>
  <si>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</si>
  <si>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</si>
  <si>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</si>
  <si>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</si>
  <si>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</si>
  <si>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</si>
  <si>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</si>
  <si>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</si>
  <si>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</si>
  <si>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</si>
  <si>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</si>
  <si>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</si>
  <si>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</si>
  <si>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</si>
  <si>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</si>
  <si>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</si>
  <si>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</si>
  <si>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</si>
  <si>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</si>
  <si>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</si>
  <si>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</si>
  <si>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</si>
  <si>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</si>
  <si>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</si>
  <si>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</si>
  <si>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</si>
  <si>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</si>
  <si>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</si>
  <si>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</si>
  <si>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</si>
  <si>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</si>
  <si>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</si>
  <si>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</si>
  <si>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</si>
  <si>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</si>
  <si>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</si>
  <si>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</si>
  <si>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</si>
  <si>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</si>
  <si>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</si>
  <si>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</si>
  <si>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</si>
  <si>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</si>
  <si>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</si>
  <si>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</si>
  <si>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</si>
  <si>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</si>
  <si>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</si>
  <si>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</si>
  <si>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</si>
  <si>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</si>
  <si>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</si>
  <si>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</si>
  <si>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</si>
  <si>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</si>
  <si>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</si>
  <si>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</si>
  <si>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</si>
  <si>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</si>
  <si>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</si>
  <si>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</si>
  <si>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</si>
  <si>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</si>
  <si>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</si>
  <si>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</si>
  <si>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</si>
  <si>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</si>
  <si>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</si>
  <si>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</si>
  <si>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</si>
  <si>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</si>
  <si>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</si>
  <si>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</si>
  <si>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</si>
  <si>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</si>
  <si>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</si>
  <si>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</si>
  <si>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</si>
  <si>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</si>
  <si>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</si>
  <si>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</si>
  <si>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</si>
  <si>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</si>
  <si>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</si>
  <si>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</si>
  <si>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</si>
  <si>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</si>
  <si>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</si>
  <si>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</si>
  <si>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</si>
  <si>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</si>
  <si>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</si>
  <si>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</si>
  <si>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</si>
  <si>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</si>
  <si>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</si>
  <si>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</si>
  <si>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</si>
  <si>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</si>
  <si>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</si>
  <si>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</si>
  <si>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</si>
  <si>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</si>
  <si>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</si>
  <si>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</si>
  <si>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</si>
  <si>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</si>
  <si>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</si>
  <si>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</si>
  <si>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</si>
  <si>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</si>
  <si>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</si>
  <si>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</si>
  <si>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</si>
  <si>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</si>
  <si>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</si>
  <si>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</si>
  <si>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</si>
  <si>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</si>
  <si>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</si>
  <si>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</si>
  <si>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</si>
  <si>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</si>
  <si>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</si>
  <si>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</si>
  <si>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</si>
  <si>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</si>
  <si>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</si>
  <si>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</si>
  <si>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</si>
  <si>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</si>
  <si>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</si>
  <si>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</si>
  <si>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</si>
  <si>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</si>
  <si>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</si>
  <si>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</si>
  <si>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</si>
  <si>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</si>
  <si>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</si>
  <si>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</si>
  <si>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</si>
  <si>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</si>
  <si>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</si>
  <si>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</si>
  <si>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</si>
  <si>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</si>
  <si>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</si>
  <si>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</si>
  <si>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</si>
  <si>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</si>
  <si>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</si>
  <si>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</si>
  <si>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</si>
  <si>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</si>
  <si>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</si>
  <si>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</si>
  <si>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</si>
  <si>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</si>
  <si>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</si>
  <si>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</si>
  <si>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</si>
  <si>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</si>
  <si>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</si>
  <si>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</si>
  <si>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</si>
  <si>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</si>
  <si>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</si>
  <si>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</si>
  <si>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</si>
  <si>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</si>
  <si>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</si>
  <si>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</si>
  <si>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</si>
  <si>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</si>
  <si>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</si>
  <si>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</si>
  <si>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</si>
  <si>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</si>
  <si>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</si>
  <si>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</si>
  <si>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</si>
  <si>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</si>
  <si>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</si>
  <si>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</si>
  <si>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</si>
  <si>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</si>
  <si>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</si>
  <si>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</si>
  <si>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</si>
  <si>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</si>
  <si>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</si>
  <si>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</si>
  <si>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</si>
  <si>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</si>
  <si>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</si>
  <si>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</si>
  <si>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</si>
  <si>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</si>
  <si>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</si>
  <si>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</si>
  <si>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</si>
  <si>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</si>
  <si>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</si>
  <si>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</si>
  <si>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</si>
  <si>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</si>
  <si>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</si>
  <si>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</si>
  <si>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</si>
  <si>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</si>
  <si>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</si>
  <si>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</si>
  <si>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</si>
  <si>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</si>
  <si>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</si>
  <si>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</si>
  <si>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</si>
  <si>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</si>
  <si>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</si>
  <si>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</si>
  <si>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</si>
  <si>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</si>
  <si>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</si>
  <si>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</si>
  <si>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</si>
  <si>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</si>
  <si>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</si>
  <si>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</si>
  <si>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</si>
  <si>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</si>
  <si>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</si>
  <si>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</si>
  <si>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</si>
  <si>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</si>
  <si>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</si>
  <si>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</si>
  <si>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</si>
  <si>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</si>
  <si>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</si>
  <si>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</si>
  <si>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</si>
  <si>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</si>
  <si>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</si>
  <si>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</si>
  <si>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</si>
  <si>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</si>
  <si>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</si>
  <si>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</si>
  <si>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</si>
  <si>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</si>
  <si>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</si>
  <si>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</si>
  <si>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</si>
  <si>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</si>
  <si>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</si>
  <si>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</si>
  <si>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</si>
  <si>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</si>
  <si>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</si>
  <si>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</si>
  <si>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</si>
  <si>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</si>
  <si>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</si>
  <si>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</si>
  <si>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</si>
  <si>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</si>
  <si>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</si>
  <si>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</si>
  <si>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</si>
  <si>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</si>
  <si>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</si>
  <si>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</si>
  <si>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</si>
  <si>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</si>
  <si>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</si>
  <si>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</si>
  <si>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</si>
  <si>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</si>
  <si>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</si>
  <si>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</si>
  <si>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</si>
  <si>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</si>
  <si>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</si>
  <si>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</si>
  <si>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</si>
  <si>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</si>
  <si>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</si>
  <si>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</si>
  <si>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</si>
  <si>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</si>
  <si>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</si>
  <si>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</si>
  <si>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</si>
  <si>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</si>
  <si>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</si>
  <si>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</si>
  <si>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</si>
  <si>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</si>
  <si>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</si>
  <si>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</si>
  <si>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</si>
  <si>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</si>
  <si>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</si>
  <si>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</si>
  <si>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</si>
  <si>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</si>
  <si>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</si>
  <si>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</si>
  <si>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</si>
  <si>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</si>
  <si>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</si>
  <si>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</si>
  <si>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</si>
  <si>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</si>
  <si>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</si>
  <si>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</si>
  <si>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</si>
  <si>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</si>
  <si>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</si>
  <si>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</si>
  <si>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</si>
  <si>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</si>
  <si>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</si>
  <si>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</si>
  <si>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</si>
  <si>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</si>
  <si>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</si>
  <si>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</si>
  <si>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</si>
  <si>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</si>
  <si>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</si>
  <si>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</si>
  <si>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</si>
  <si>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</si>
  <si>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</si>
  <si>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</si>
  <si>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</si>
  <si>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</si>
  <si>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</si>
  <si>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</si>
  <si>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</si>
  <si>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</si>
  <si>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</si>
  <si>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</si>
  <si>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</si>
  <si>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</si>
  <si>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</si>
  <si>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</si>
  <si>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</si>
  <si>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</si>
  <si>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</si>
  <si>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</si>
  <si>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</si>
  <si>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</si>
  <si>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</si>
  <si>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</si>
  <si>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</si>
  <si>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</si>
  <si>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</si>
  <si>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</si>
  <si>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</si>
  <si>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</si>
  <si>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</si>
  <si>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</si>
  <si>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</si>
  <si>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</si>
  <si>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</si>
  <si>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</si>
  <si>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</si>
  <si>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</si>
  <si>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</si>
  <si>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</si>
  <si>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</si>
  <si>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</si>
  <si>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</si>
  <si>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</si>
  <si>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</si>
  <si>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</si>
  <si>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</si>
  <si>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</si>
  <si>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</si>
  <si>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</si>
  <si>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</si>
  <si>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</si>
  <si>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</si>
  <si>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</si>
  <si>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</si>
  <si>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</si>
  <si>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</si>
  <si>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</si>
  <si>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</si>
  <si>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</si>
  <si>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</si>
  <si>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</si>
  <si>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</si>
  <si>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</si>
  <si>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</si>
  <si>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</si>
  <si>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</si>
  <si>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</si>
  <si>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</si>
  <si>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</si>
  <si>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</si>
  <si>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</si>
  <si>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</si>
  <si>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</si>
  <si>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</si>
  <si>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</si>
  <si>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</si>
  <si>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</si>
  <si>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</si>
  <si>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</si>
  <si>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</si>
  <si>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</si>
  <si>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</si>
  <si>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</si>
  <si>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</si>
  <si>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</si>
  <si>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</si>
  <si>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</si>
  <si>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</si>
  <si>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</si>
  <si>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</si>
  <si>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</si>
  <si>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</si>
  <si>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</si>
  <si>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</si>
  <si>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</si>
  <si>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</si>
  <si>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</si>
  <si>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</si>
  <si>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</si>
  <si>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</si>
  <si>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</si>
  <si>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</si>
  <si>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</si>
  <si>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</si>
  <si>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</si>
  <si>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</si>
  <si>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</si>
  <si>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</si>
  <si>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</si>
  <si>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</si>
  <si>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</si>
  <si>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</si>
  <si>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</si>
  <si>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</si>
  <si>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</si>
  <si>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</si>
  <si>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</si>
  <si>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</si>
  <si>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</si>
  <si>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</si>
  <si>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</si>
  <si>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</si>
  <si>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</si>
  <si>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</si>
  <si>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</si>
  <si>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</si>
  <si>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</si>
  <si>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</si>
  <si>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</si>
  <si>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</si>
  <si>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</si>
  <si>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</si>
  <si>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</si>
  <si>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</si>
  <si>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</si>
  <si>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</si>
  <si>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</si>
  <si>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</si>
  <si>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</si>
  <si>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</si>
  <si>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</si>
  <si>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</si>
  <si>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</si>
  <si>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</si>
  <si>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</si>
  <si>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</si>
  <si>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</si>
  <si>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</si>
  <si>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</si>
  <si>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</si>
  <si>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</si>
  <si>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</si>
  <si>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</si>
  <si>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</si>
  <si>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</si>
  <si>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</si>
  <si>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</si>
  <si>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</si>
  <si>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</si>
  <si>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</si>
  <si>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</si>
  <si>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</si>
  <si>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</si>
  <si>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</si>
  <si>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</si>
  <si>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</si>
  <si>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</si>
  <si>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</si>
  <si>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</si>
  <si>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</si>
  <si>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</si>
  <si>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</si>
  <si>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</si>
  <si>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</si>
  <si>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</si>
  <si>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</si>
  <si>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</si>
  <si>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</si>
  <si>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</si>
  <si>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</si>
  <si>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</si>
  <si>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</si>
  <si>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</si>
  <si>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</si>
  <si>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</si>
  <si>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</si>
  <si>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</si>
  <si>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</si>
  <si>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</si>
  <si>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</si>
  <si>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</si>
  <si>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</si>
  <si>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</si>
  <si>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</si>
  <si>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</si>
  <si>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</si>
  <si>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</si>
  <si>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</si>
  <si>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</si>
  <si>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</si>
  <si>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</si>
  <si>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</si>
  <si>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</si>
  <si>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</si>
  <si>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</si>
  <si>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</si>
  <si>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</si>
  <si>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</si>
  <si>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</si>
  <si>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</si>
  <si>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</si>
  <si>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</si>
  <si>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</si>
  <si>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</si>
  <si>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</si>
  <si>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</si>
  <si>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</si>
  <si>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</si>
  <si>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</si>
  <si>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</si>
  <si>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</si>
  <si>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</si>
  <si>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</si>
  <si>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</si>
  <si>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</si>
  <si>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</si>
  <si>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</si>
  <si>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</si>
  <si>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</si>
  <si>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</si>
  <si>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</si>
  <si>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</si>
  <si>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</si>
  <si>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</si>
  <si>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</si>
  <si>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</si>
  <si>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</si>
  <si>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</si>
  <si>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</si>
  <si>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</si>
  <si>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</si>
  <si>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</si>
  <si>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</si>
  <si>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</si>
  <si>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</si>
  <si>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</si>
  <si>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</si>
  <si>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</si>
  <si>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</si>
  <si>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</si>
  <si>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</si>
  <si>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</si>
  <si>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</si>
  <si>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</si>
  <si>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</si>
  <si>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</si>
  <si>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</si>
  <si>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</si>
  <si>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</si>
  <si>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</si>
  <si>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</si>
  <si>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</si>
  <si>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</si>
  <si>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</si>
  <si>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</si>
  <si>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</si>
  <si>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</si>
  <si>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</si>
  <si>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</si>
  <si>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</si>
  <si>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</si>
  <si>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</si>
  <si>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</si>
  <si>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</si>
  <si>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</si>
  <si>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</si>
  <si>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</si>
  <si>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</si>
  <si>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</si>
  <si>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</si>
  <si>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</si>
  <si>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</si>
  <si>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</si>
  <si>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</si>
  <si>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</si>
  <si>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</si>
  <si>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</si>
  <si>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</si>
  <si>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</si>
  <si>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</si>
  <si>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</si>
  <si>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</si>
  <si>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</si>
  <si>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</si>
  <si>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</si>
  <si>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</si>
  <si>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</si>
  <si>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</si>
  <si>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</si>
  <si>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</si>
  <si>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</si>
  <si>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</si>
  <si>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</si>
  <si>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</si>
  <si>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</si>
  <si>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</si>
  <si>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</si>
  <si>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</si>
  <si>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</si>
  <si>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</si>
  <si>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</si>
  <si>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</si>
  <si>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</si>
  <si>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</si>
  <si>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</si>
  <si>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</si>
  <si>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</si>
  <si>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</si>
  <si>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</si>
  <si>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</si>
  <si>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</si>
  <si>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</si>
  <si>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</si>
  <si>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</si>
  <si>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</si>
  <si>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</si>
  <si>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</si>
  <si>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</si>
  <si>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</si>
  <si>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</si>
  <si>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</si>
  <si>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</si>
  <si>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</si>
  <si>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</si>
  <si>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</si>
  <si>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</si>
  <si>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</si>
  <si>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</si>
  <si>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</si>
  <si>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</si>
  <si>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</si>
  <si>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</si>
  <si>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</si>
  <si>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</si>
  <si>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</si>
  <si>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</si>
  <si>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</si>
  <si>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</si>
  <si>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</si>
  <si>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</si>
  <si>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</si>
  <si>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</si>
  <si>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</si>
  <si>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</si>
  <si>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</si>
  <si>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</si>
  <si>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</si>
  <si>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</si>
  <si>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</si>
  <si>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</si>
  <si>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</si>
  <si>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</si>
  <si>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</si>
  <si>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</si>
  <si>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</si>
  <si>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</si>
  <si>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</si>
  <si>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</si>
  <si>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</si>
  <si>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</si>
  <si>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</si>
  <si>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</si>
  <si>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</si>
  <si>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</si>
  <si>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</si>
  <si>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</si>
  <si>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</si>
  <si>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</si>
  <si>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</si>
  <si>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</si>
  <si>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</si>
  <si>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</si>
  <si>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</si>
  <si>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</si>
  <si>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</si>
  <si>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</si>
  <si>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</si>
  <si>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</si>
  <si>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</si>
  <si>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</si>
  <si>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</si>
  <si>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</si>
  <si>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</si>
  <si>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</si>
  <si>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</si>
  <si>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</si>
  <si>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</si>
  <si>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</si>
  <si>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</si>
  <si>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</si>
  <si>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</si>
  <si>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</si>
  <si>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</si>
  <si>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</si>
  <si>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</si>
  <si>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</si>
  <si>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</si>
  <si>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</si>
  <si>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</si>
  <si>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</si>
  <si>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</si>
  <si>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</si>
  <si>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</si>
  <si>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</si>
  <si>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</si>
  <si>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</si>
  <si>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</si>
  <si>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</si>
  <si>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</si>
  <si>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</si>
  <si>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</si>
  <si>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</si>
  <si>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</si>
  <si>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</si>
  <si>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</si>
  <si>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</si>
  <si>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</si>
  <si>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</si>
  <si>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</si>
  <si>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</si>
  <si>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</si>
  <si>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</si>
  <si>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</si>
  <si>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</si>
  <si>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</si>
  <si>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</si>
  <si>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</si>
  <si>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</si>
  <si>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</si>
  <si>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</si>
  <si>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</si>
  <si>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</si>
  <si>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</si>
  <si>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</si>
  <si>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</si>
  <si>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</si>
  <si>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</si>
  <si>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</si>
  <si>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</si>
  <si>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</si>
  <si>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</si>
  <si>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</si>
  <si>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</si>
  <si>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</si>
  <si>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</si>
  <si>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</si>
  <si>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</si>
  <si>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</si>
  <si>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</si>
  <si>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</si>
  <si>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</si>
  <si>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</si>
  <si>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</si>
  <si>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</si>
  <si>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</si>
  <si>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</si>
  <si>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</si>
  <si>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</si>
  <si>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</si>
  <si>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</si>
  <si>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</si>
  <si>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</si>
  <si>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</si>
  <si>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</si>
  <si>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</si>
  <si>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</si>
  <si>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</si>
  <si>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</si>
  <si>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</si>
  <si>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</si>
  <si>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</si>
  <si>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</si>
  <si>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</si>
  <si>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</si>
  <si>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</si>
  <si>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</si>
  <si>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</si>
  <si>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</si>
  <si>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</si>
  <si>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</si>
  <si>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</si>
  <si>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</si>
  <si>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</si>
  <si>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</si>
  <si>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</si>
  <si>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</si>
  <si>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</si>
  <si>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</si>
  <si>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</si>
  <si>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</si>
  <si>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</si>
  <si>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</si>
  <si>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</si>
  <si>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</si>
  <si>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</si>
  <si>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</si>
  <si>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</si>
  <si>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</si>
  <si>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</si>
  <si>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</si>
  <si>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</si>
  <si>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</si>
  <si>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</si>
  <si>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</si>
  <si>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</si>
  <si>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</si>
  <si>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</si>
  <si>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</si>
  <si>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</si>
  <si>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</si>
  <si>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</si>
  <si>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</si>
  <si>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</si>
  <si>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</si>
  <si>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</si>
  <si>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</si>
  <si>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</si>
  <si>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</si>
  <si>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</si>
  <si>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</si>
  <si>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</si>
  <si>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</si>
  <si>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</si>
  <si>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</si>
  <si>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</si>
  <si>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</si>
  <si>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</si>
  <si>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</si>
  <si>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</si>
  <si>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</si>
  <si>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</si>
  <si>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</si>
  <si>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</si>
  <si>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</si>
  <si>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</si>
  <si>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</si>
  <si>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</si>
  <si>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</si>
  <si>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</si>
  <si>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</si>
  <si>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</si>
  <si>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</si>
  <si>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</si>
  <si>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</si>
  <si>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</si>
  <si>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</si>
  <si>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</si>
  <si>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</si>
  <si>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</si>
  <si>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</si>
  <si>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</si>
  <si>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</si>
  <si>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</si>
  <si>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</si>
  <si>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</si>
  <si>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</si>
  <si>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</si>
  <si>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</si>
  <si>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</si>
  <si>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</si>
  <si>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</si>
  <si>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</si>
  <si>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</si>
  <si>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</si>
  <si>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</si>
  <si>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</si>
  <si>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</si>
  <si>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</si>
  <si>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</si>
  <si>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</si>
  <si>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</si>
  <si>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</si>
  <si>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</si>
  <si>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</si>
  <si>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</si>
  <si>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</si>
  <si>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</si>
  <si>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</si>
  <si>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</si>
  <si>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</si>
  <si>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</si>
  <si>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</si>
  <si>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</si>
  <si>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</si>
  <si>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</si>
  <si>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</si>
  <si>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</si>
  <si>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</si>
  <si>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</si>
  <si>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</si>
  <si>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</si>
  <si>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</si>
  <si>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</si>
  <si>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</si>
  <si>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</si>
  <si>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</si>
  <si>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</si>
  <si>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</si>
  <si>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</si>
  <si>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</si>
  <si>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</si>
  <si>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</si>
  <si>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</si>
  <si>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</si>
  <si>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</si>
  <si>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</si>
  <si>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</si>
  <si>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</si>
  <si>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</si>
  <si>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</si>
  <si>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</si>
  <si>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</si>
  <si>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</si>
  <si>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</si>
  <si>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</si>
  <si>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</si>
  <si>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</si>
  <si>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</si>
  <si>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</si>
  <si>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</si>
  <si>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</si>
  <si>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</si>
  <si>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</si>
  <si>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</si>
  <si>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</si>
  <si>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</si>
  <si>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</si>
  <si>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</si>
  <si>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</si>
  <si>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</si>
  <si>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</si>
  <si>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</si>
  <si>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</si>
  <si>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</si>
  <si>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</si>
  <si>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</si>
  <si>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</si>
  <si>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</si>
  <si>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</si>
  <si>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</si>
  <si>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</si>
  <si>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</si>
  <si>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</si>
  <si>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</si>
  <si>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</si>
  <si>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</si>
  <si>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</si>
  <si>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</si>
  <si>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</si>
  <si>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</si>
  <si>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</si>
  <si>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</si>
  <si>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</si>
  <si>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</si>
  <si>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</si>
  <si>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</si>
  <si>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</si>
  <si>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</si>
  <si>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</si>
  <si>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</si>
  <si>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</si>
  <si>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</si>
  <si>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</si>
  <si>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</si>
  <si>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</si>
  <si>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</si>
  <si>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</si>
  <si>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</si>
  <si>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</si>
  <si>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</si>
  <si>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</si>
  <si>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</si>
  <si>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</si>
  <si>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</si>
  <si>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</si>
  <si>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</si>
  <si>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</si>
  <si>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</si>
  <si>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</si>
  <si>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</si>
  <si>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</si>
  <si>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</si>
  <si>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</si>
  <si>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</si>
  <si>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</si>
  <si>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</si>
  <si>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</si>
  <si>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</si>
  <si>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</si>
  <si>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</si>
  <si>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</si>
  <si>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</si>
  <si>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</si>
  <si>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</si>
  <si>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</si>
  <si>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</si>
  <si>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</si>
  <si>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</si>
  <si>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</si>
  <si>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</si>
  <si>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</si>
  <si>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</si>
  <si>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</si>
  <si>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</si>
  <si>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</si>
  <si>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</si>
  <si>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</si>
  <si>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</si>
  <si>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</si>
  <si>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</si>
  <si>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</si>
  <si>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</si>
  <si>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</si>
  <si>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</si>
  <si>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</si>
  <si>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</si>
  <si>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</si>
  <si>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</si>
  <si>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</si>
  <si>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</si>
  <si>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</si>
  <si>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</si>
  <si>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</si>
  <si>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</si>
  <si>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</si>
  <si>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</si>
  <si>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</si>
  <si>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</si>
  <si>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</si>
  <si>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</si>
  <si>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</si>
  <si>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</si>
  <si>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</si>
  <si>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</si>
  <si>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</si>
  <si>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</si>
  <si>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</si>
  <si>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</si>
  <si>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</si>
  <si>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</si>
  <si>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</si>
  <si>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</si>
  <si>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</si>
  <si>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</si>
  <si>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</si>
  <si>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</si>
  <si>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</si>
  <si>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</si>
  <si>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</si>
  <si>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</si>
  <si>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</si>
  <si>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</si>
  <si>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</si>
  <si>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</si>
  <si>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</si>
  <si>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</si>
  <si>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</si>
  <si>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</si>
  <si>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</si>
  <si>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</si>
  <si>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</si>
  <si>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</si>
  <si>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</si>
  <si>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</si>
  <si>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</si>
  <si>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</si>
  <si>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</si>
  <si>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</si>
  <si>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</si>
  <si>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</si>
  <si>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</si>
  <si>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</si>
  <si>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</si>
  <si>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</si>
  <si>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</si>
  <si>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</si>
  <si>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</si>
  <si>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</si>
  <si>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</si>
  <si>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</si>
  <si>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</si>
  <si>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</si>
  <si>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</si>
  <si>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</si>
  <si>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</si>
  <si>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</si>
  <si>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</si>
  <si>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</si>
  <si>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</si>
  <si>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</si>
  <si>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</si>
  <si>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</si>
  <si>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</si>
  <si>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</si>
  <si>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</si>
  <si>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</si>
  <si>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</si>
  <si>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</si>
  <si>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</si>
  <si>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</si>
  <si>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</si>
  <si>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</si>
  <si>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</si>
  <si>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</si>
  <si>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</si>
  <si>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</si>
  <si>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</si>
  <si>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</si>
  <si>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</si>
  <si>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</si>
  <si>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</si>
  <si>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</si>
  <si>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</si>
  <si>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</si>
  <si>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</si>
  <si>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</si>
  <si>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</si>
  <si>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</si>
  <si>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</si>
  <si>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</si>
  <si>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</si>
  <si>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</si>
  <si>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</si>
  <si>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</si>
  <si>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</si>
  <si>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</si>
  <si>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</si>
  <si>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</si>
  <si>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</si>
  <si>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</si>
  <si>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</si>
  <si>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</si>
  <si>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</si>
  <si>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</si>
  <si>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</si>
  <si>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</si>
  <si>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</si>
  <si>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</si>
  <si>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</si>
  <si>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</si>
  <si>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</si>
  <si>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</si>
  <si>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</si>
  <si>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</si>
  <si>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</si>
  <si>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</si>
  <si>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</si>
  <si>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</si>
  <si>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</si>
  <si>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</si>
  <si>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</si>
  <si>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</si>
  <si>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</si>
  <si>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</si>
  <si>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</si>
  <si>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</si>
  <si>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</si>
  <si>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</si>
  <si>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</si>
  <si>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</si>
  <si>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</si>
  <si>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</si>
  <si>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</si>
  <si>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</si>
  <si>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</si>
  <si>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</si>
  <si>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</si>
  <si>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</si>
  <si>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</si>
  <si>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</si>
  <si>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</si>
  <si>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</si>
  <si>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</si>
  <si>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</si>
  <si>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</si>
  <si>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</si>
  <si>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</si>
  <si>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</si>
  <si>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</si>
  <si>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</si>
  <si>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</si>
  <si>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</si>
  <si>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</si>
  <si>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</si>
  <si>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</si>
  <si>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</si>
  <si>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</si>
  <si>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</si>
  <si>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</si>
  <si>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</si>
  <si>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</si>
  <si>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</si>
  <si>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</si>
  <si>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</si>
  <si>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</si>
  <si>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</si>
  <si>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</si>
  <si>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</si>
  <si>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</si>
  <si>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</si>
  <si>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</si>
  <si>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</si>
  <si>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</si>
  <si>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</si>
  <si>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</si>
  <si>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</si>
  <si>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</si>
  <si>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</si>
  <si>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</si>
  <si>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</si>
  <si>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</si>
  <si>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</si>
  <si>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</si>
  <si>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</si>
  <si>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</si>
  <si>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</si>
  <si>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</si>
  <si>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</si>
  <si>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</si>
  <si>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</si>
  <si>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</si>
  <si>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</si>
  <si>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</si>
  <si>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</si>
  <si>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</si>
  <si>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</si>
  <si>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</si>
  <si>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</si>
  <si>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</si>
  <si>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</si>
  <si>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</si>
  <si>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</si>
  <si>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</si>
  <si>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</si>
  <si>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</si>
  <si>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</si>
  <si>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</si>
  <si>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</si>
  <si>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</si>
  <si>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</si>
  <si>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</si>
  <si>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</si>
  <si>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</si>
  <si>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</si>
  <si>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</si>
  <si>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</si>
  <si>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</si>
  <si>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</si>
  <si>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</si>
  <si>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</si>
  <si>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</si>
  <si>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</si>
  <si>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</si>
  <si>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</si>
  <si>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</si>
  <si>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</si>
  <si>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</si>
  <si>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</si>
  <si>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</si>
  <si>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</si>
  <si>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</si>
  <si>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</si>
  <si>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</si>
  <si>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</si>
  <si>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</si>
  <si>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</si>
  <si>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</si>
  <si>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</si>
  <si>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</si>
  <si>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</si>
  <si>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</si>
  <si>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</si>
  <si>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</si>
  <si>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</si>
  <si>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</si>
  <si>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</si>
  <si>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</si>
  <si>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</si>
  <si>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</si>
  <si>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</si>
  <si>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</si>
  <si>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</si>
  <si>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</si>
  <si>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</si>
  <si>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</si>
  <si>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</si>
  <si>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</si>
  <si>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</si>
  <si>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</si>
  <si>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</si>
  <si>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</si>
  <si>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</si>
  <si>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</si>
  <si>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</si>
  <si>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</si>
  <si>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</si>
  <si>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</si>
  <si>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</si>
  <si>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</si>
  <si>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</si>
  <si>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</si>
  <si>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</si>
  <si>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</si>
  <si>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</si>
  <si>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</si>
  <si>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</si>
  <si>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</si>
  <si>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</si>
  <si>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</si>
  <si>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</si>
  <si>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</si>
  <si>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</si>
  <si>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</si>
  <si>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</si>
  <si>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</si>
  <si>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</si>
  <si>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</si>
  <si>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</si>
  <si>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</si>
  <si>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</si>
  <si>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</si>
  <si>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</si>
  <si>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</si>
  <si>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</si>
  <si>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</si>
  <si>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</si>
  <si>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</si>
  <si>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</si>
  <si>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</si>
  <si>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</si>
  <si>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</si>
  <si>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</si>
  <si>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</si>
  <si>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</si>
  <si>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</si>
  <si>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</si>
  <si>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</si>
  <si>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</si>
  <si>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</si>
  <si>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</si>
  <si>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</si>
  <si>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</si>
  <si>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</si>
  <si>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</si>
  <si>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</si>
  <si>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</si>
  <si>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</si>
  <si>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</si>
  <si>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</si>
  <si>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</si>
  <si>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</si>
  <si>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</si>
  <si>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</si>
  <si>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</si>
  <si>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</si>
  <si>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</si>
  <si>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</si>
  <si>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</si>
  <si>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</si>
  <si>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</si>
  <si>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</si>
  <si>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</si>
  <si>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</si>
  <si>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</si>
  <si>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</si>
  <si>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</si>
  <si>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</si>
  <si>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</si>
  <si>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</si>
  <si>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</si>
  <si>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</si>
  <si>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</si>
  <si>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</si>
  <si>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</si>
  <si>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</si>
  <si>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</si>
  <si>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</si>
  <si>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</si>
  <si>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</si>
  <si>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</si>
  <si>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</si>
  <si>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</si>
  <si>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</si>
  <si>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</si>
  <si>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</si>
  <si>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</si>
  <si>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</si>
  <si>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</si>
  <si>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</si>
  <si>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</si>
  <si>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</si>
  <si>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</si>
  <si>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</si>
  <si>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</si>
  <si>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</si>
  <si>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</si>
  <si>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</si>
  <si>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</si>
  <si>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</si>
  <si>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</si>
  <si>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</si>
  <si>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</si>
  <si>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</si>
  <si>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</si>
  <si>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</si>
  <si>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</si>
  <si>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</si>
  <si>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</si>
  <si>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</si>
  <si>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</si>
  <si>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</si>
  <si>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</si>
  <si>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</si>
  <si>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</si>
  <si>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</si>
  <si>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</si>
  <si>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</si>
  <si>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</si>
  <si>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</si>
  <si>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</si>
  <si>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</si>
  <si>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</si>
  <si>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</si>
  <si>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</si>
  <si>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</si>
  <si>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</si>
  <si>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</si>
  <si>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</si>
  <si>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</si>
  <si>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</si>
  <si>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</si>
  <si>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</si>
  <si>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</si>
  <si>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</si>
  <si>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</si>
  <si>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</si>
  <si>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</si>
  <si>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</si>
  <si>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</si>
  <si>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</si>
  <si>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</si>
  <si>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</si>
  <si>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</si>
  <si>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</si>
  <si>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</si>
  <si>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</si>
  <si>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</si>
  <si>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</si>
  <si>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</si>
  <si>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</si>
  <si>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</si>
  <si>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</si>
  <si>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</si>
  <si>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</si>
  <si>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</si>
  <si>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</si>
  <si>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</si>
  <si>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</si>
  <si>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</si>
  <si>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</si>
  <si>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</si>
  <si>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</si>
  <si>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</si>
  <si>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</si>
  <si>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</si>
  <si>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</si>
  <si>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</si>
  <si>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</si>
  <si>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</si>
  <si>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</si>
  <si>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</si>
  <si>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</si>
  <si>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</si>
  <si>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</si>
  <si>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</si>
  <si>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</si>
  <si>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</si>
  <si>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</si>
  <si>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</si>
  <si>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</si>
  <si>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</si>
  <si>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</si>
  <si>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</si>
  <si>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</si>
  <si>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</si>
  <si>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</si>
  <si>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</si>
  <si>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</si>
  <si>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</si>
  <si>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</si>
  <si>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</si>
  <si>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</si>
  <si>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</si>
  <si>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</si>
  <si>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</si>
  <si>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</si>
  <si>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</si>
  <si>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</si>
  <si>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</si>
  <si>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</si>
  <si>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</si>
  <si>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</si>
  <si>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</si>
  <si>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</si>
  <si>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</si>
  <si>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</si>
  <si>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</si>
  <si>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</si>
  <si>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</si>
  <si>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</si>
  <si>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</si>
  <si>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</si>
  <si>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</si>
  <si>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</si>
  <si>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</si>
  <si>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</si>
  <si>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</si>
  <si>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</si>
  <si>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</si>
  <si>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</si>
  <si>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</si>
  <si>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</si>
  <si>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</si>
  <si>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</si>
  <si>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</si>
  <si>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</si>
  <si>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</si>
  <si>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</si>
  <si>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</si>
  <si>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</si>
  <si>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</si>
  <si>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</si>
  <si>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</si>
  <si>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</si>
  <si>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</si>
  <si>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</si>
  <si>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</si>
  <si>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</si>
  <si>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</si>
  <si>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</si>
  <si>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</si>
  <si>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</si>
  <si>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</si>
  <si>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</si>
  <si>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</si>
  <si>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</si>
  <si>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</si>
  <si>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</si>
  <si>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</si>
  <si>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</si>
  <si>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</si>
  <si>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</si>
  <si>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</si>
  <si>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</si>
  <si>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</si>
  <si>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</si>
  <si>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</si>
  <si>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</si>
  <si>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</si>
  <si>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</si>
  <si>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</si>
  <si>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</si>
  <si>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</si>
  <si>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</si>
  <si>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</si>
  <si>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</si>
  <si>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</si>
  <si>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</si>
  <si>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</si>
  <si>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</si>
  <si>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</si>
  <si>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</si>
  <si>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</si>
  <si>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</si>
  <si>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</si>
  <si>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</si>
  <si>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</si>
  <si>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</si>
  <si>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</si>
  <si>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</si>
  <si>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</si>
  <si>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</si>
  <si>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</si>
  <si>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</si>
  <si>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</si>
  <si>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</si>
  <si>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</si>
  <si>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</si>
  <si>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</si>
  <si>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</si>
  <si>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</si>
  <si>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</si>
  <si>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</si>
  <si>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</si>
  <si>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</si>
  <si>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</si>
  <si>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</si>
  <si>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</si>
  <si>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</si>
  <si>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</si>
  <si>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</si>
  <si>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</si>
  <si>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</si>
  <si>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</si>
  <si>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</si>
  <si>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</si>
  <si>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</si>
  <si>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</si>
  <si>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</si>
  <si>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</si>
  <si>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</si>
  <si>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</si>
  <si>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</si>
  <si>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</si>
  <si>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</si>
  <si>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</si>
  <si>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</si>
  <si>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</si>
  <si>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</si>
  <si>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</si>
  <si>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</si>
  <si>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</si>
  <si>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</si>
  <si>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</si>
  <si>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</si>
  <si>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</si>
  <si>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</si>
  <si>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</si>
  <si>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</si>
  <si>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</si>
  <si>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</si>
  <si>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</si>
  <si>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</si>
  <si>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</si>
  <si>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</si>
  <si>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</si>
  <si>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</si>
  <si>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</si>
  <si>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</si>
  <si>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</si>
  <si>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</si>
  <si>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</si>
  <si>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</si>
  <si>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</si>
  <si>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</si>
  <si>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</si>
  <si>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</si>
  <si>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</si>
  <si>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</si>
  <si>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</si>
  <si>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</si>
  <si>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</si>
  <si>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</si>
  <si>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</si>
  <si>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</si>
  <si>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</si>
  <si>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</si>
  <si>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</si>
  <si>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</si>
  <si>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</si>
  <si>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</si>
  <si>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</si>
  <si>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</si>
  <si>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</si>
  <si>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</si>
  <si>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</si>
  <si>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</si>
  <si>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</si>
  <si>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</si>
  <si>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</si>
  <si>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</si>
  <si>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</si>
  <si>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</si>
  <si>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</si>
  <si>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</si>
  <si>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</si>
  <si>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</si>
  <si>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</si>
  <si>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</si>
  <si>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</si>
  <si>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</si>
  <si>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</si>
  <si>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</si>
  <si>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</si>
  <si>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</si>
  <si>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</si>
  <si>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</si>
  <si>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</si>
  <si>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</si>
  <si>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</si>
  <si>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</si>
  <si>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</si>
  <si>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</si>
  <si>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</si>
  <si>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</si>
  <si>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</si>
  <si>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</si>
  <si>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</si>
  <si>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</si>
  <si>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</si>
  <si>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</si>
  <si>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</si>
  <si>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</si>
  <si>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</si>
  <si>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</si>
  <si>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</si>
  <si>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</si>
  <si>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</si>
  <si>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</si>
  <si>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</si>
  <si>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</si>
  <si>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</si>
  <si>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</si>
  <si>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</si>
  <si>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</si>
  <si>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</si>
  <si>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</si>
  <si>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</si>
  <si>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</si>
  <si>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</si>
  <si>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</si>
  <si>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</si>
  <si>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</si>
  <si>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</si>
  <si>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</si>
  <si>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</si>
  <si>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</si>
  <si>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</si>
  <si>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</si>
  <si>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</si>
  <si>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</si>
  <si>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</si>
  <si>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</si>
  <si>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</si>
  <si>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</si>
  <si>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</si>
  <si>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</si>
  <si>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</si>
  <si>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</si>
  <si>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</si>
  <si>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</si>
  <si>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</si>
  <si>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</si>
  <si>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</si>
  <si>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</si>
  <si>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</si>
  <si>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</si>
  <si>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</si>
  <si>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</si>
  <si>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</si>
  <si>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</si>
  <si>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</si>
  <si>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</si>
  <si>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</si>
  <si>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</si>
  <si>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</si>
  <si>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</si>
  <si>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</si>
  <si>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</si>
  <si>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</si>
  <si>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</si>
  <si>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</si>
  <si>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</si>
  <si>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</si>
  <si>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</si>
  <si>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</si>
  <si>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</si>
  <si>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</si>
  <si>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</si>
  <si>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</si>
  <si>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</si>
  <si>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</si>
  <si>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</si>
  <si>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</si>
  <si>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</si>
  <si>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</si>
  <si>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</si>
  <si>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</si>
  <si>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</si>
  <si>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</si>
  <si>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</si>
  <si>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</si>
  <si>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</si>
  <si>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</si>
  <si>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</si>
  <si>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</si>
  <si>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</si>
  <si>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</si>
  <si>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</si>
  <si>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</si>
  <si>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</si>
  <si>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</si>
  <si>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</si>
  <si>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</si>
  <si>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</si>
  <si>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</si>
  <si>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</si>
  <si>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</si>
  <si>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</si>
  <si>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</si>
  <si>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</si>
  <si>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</si>
  <si>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</si>
  <si>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</si>
  <si>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</si>
  <si>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</si>
  <si>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</si>
  <si>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</si>
  <si>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</si>
  <si>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</si>
  <si>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</si>
  <si>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</si>
  <si>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</si>
  <si>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</si>
  <si>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</si>
  <si>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</si>
  <si>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</si>
  <si>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</si>
  <si>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</si>
  <si>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</si>
  <si>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</si>
  <si>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</si>
  <si>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</si>
  <si>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</si>
  <si>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</si>
  <si>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</si>
  <si>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</si>
  <si>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</si>
  <si>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</si>
  <si>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</si>
  <si>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</si>
  <si>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</si>
  <si>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</si>
  <si>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</si>
  <si>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</si>
  <si>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</si>
  <si>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</si>
  <si>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</si>
  <si>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</si>
  <si>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</si>
  <si>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</si>
  <si>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</si>
  <si>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</si>
  <si>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</si>
  <si>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</si>
  <si>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</si>
  <si>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</si>
  <si>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</si>
  <si>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</si>
  <si>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</si>
  <si>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</si>
  <si>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</si>
  <si>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</si>
  <si>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</si>
  <si>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</si>
  <si>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</si>
  <si>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</si>
  <si>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</si>
  <si>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</si>
  <si>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</si>
  <si>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</si>
  <si>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</si>
  <si>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</si>
  <si>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</si>
  <si>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</si>
  <si>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</si>
  <si>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</si>
  <si>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</si>
  <si>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</si>
  <si>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</si>
  <si>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</si>
  <si>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</si>
  <si>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</si>
  <si>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</si>
  <si>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</si>
  <si>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</si>
  <si>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</si>
  <si>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</si>
  <si>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</si>
  <si>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</si>
  <si>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</si>
  <si>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</si>
  <si>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</si>
  <si>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</si>
  <si>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</si>
  <si>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</si>
  <si>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</si>
  <si>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</si>
  <si>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</si>
  <si>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</si>
  <si>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</si>
  <si>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</si>
  <si>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</si>
  <si>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</si>
  <si>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</si>
  <si>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</si>
  <si>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</si>
  <si>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</si>
  <si>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</si>
  <si>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</si>
  <si>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</si>
  <si>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</si>
  <si>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</si>
  <si>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</si>
  <si>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</si>
  <si>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</si>
  <si>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</si>
  <si>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</si>
  <si>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</si>
  <si>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</si>
  <si>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</si>
  <si>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</si>
  <si>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</si>
  <si>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</si>
  <si>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</si>
  <si>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</si>
  <si>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</si>
  <si>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</si>
  <si>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</si>
  <si>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</si>
  <si>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</si>
  <si>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</si>
  <si>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</si>
  <si>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</si>
  <si>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</si>
  <si>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</si>
  <si>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</si>
  <si>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</si>
  <si>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</si>
  <si>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</si>
  <si>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</si>
  <si>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</si>
  <si>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</si>
  <si>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</si>
  <si>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</si>
  <si>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</si>
  <si>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</si>
  <si>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</si>
  <si>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</si>
  <si>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</si>
  <si>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</si>
  <si>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</si>
  <si>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</si>
  <si>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</si>
  <si>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</si>
  <si>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</si>
  <si>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</si>
  <si>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</si>
  <si>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</si>
  <si>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</si>
  <si>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</si>
  <si>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</si>
  <si>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</si>
  <si>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</si>
  <si>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</si>
  <si>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</si>
  <si>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</si>
  <si>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</si>
  <si>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</si>
  <si>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</si>
  <si>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</si>
  <si>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</si>
  <si>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</si>
  <si>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</si>
  <si>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</si>
  <si>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</si>
  <si>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</si>
  <si>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</si>
  <si>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</si>
  <si>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</si>
  <si>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</si>
  <si>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</si>
  <si>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</si>
  <si>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</si>
  <si>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</si>
  <si>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</si>
  <si>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</si>
  <si>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</si>
  <si>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</si>
  <si>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</si>
  <si>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</si>
  <si>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</si>
  <si>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</si>
  <si>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</si>
  <si>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</si>
  <si>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</si>
  <si>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</si>
  <si>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</si>
  <si>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</si>
  <si>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</si>
  <si>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</si>
  <si>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</si>
  <si>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</si>
  <si>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</si>
  <si>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</si>
  <si>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</si>
  <si>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</si>
  <si>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</si>
  <si>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</si>
  <si>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</si>
  <si>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</si>
  <si>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</si>
  <si>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</si>
  <si>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</si>
  <si>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</si>
  <si>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</si>
  <si>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</si>
  <si>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</si>
  <si>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</si>
  <si>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</si>
  <si>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</si>
  <si>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</si>
  <si>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</si>
  <si>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</si>
  <si>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</si>
  <si>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</si>
  <si>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</si>
  <si>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</si>
  <si>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</si>
  <si>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</si>
  <si>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</si>
  <si>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</si>
  <si>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</si>
  <si>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</si>
  <si>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</si>
  <si>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</si>
  <si>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</si>
  <si>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</si>
  <si>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</si>
  <si>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</si>
  <si>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</si>
  <si>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</si>
  <si>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</si>
  <si>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</si>
  <si>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</si>
  <si>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</si>
  <si>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</si>
  <si>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</si>
  <si>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</si>
  <si>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</si>
  <si>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</si>
  <si>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</si>
  <si>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</si>
  <si>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</si>
  <si>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</si>
  <si>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</si>
  <si>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</si>
  <si>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</si>
  <si>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</si>
  <si>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</si>
  <si>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</si>
  <si>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</si>
  <si>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</si>
  <si>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</si>
  <si>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</si>
  <si>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</si>
  <si>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</si>
  <si>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</si>
  <si>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</si>
  <si>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</si>
  <si>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</si>
  <si>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</si>
  <si>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</si>
  <si>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</si>
  <si>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</si>
  <si>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</si>
  <si>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</si>
  <si>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</si>
  <si>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</si>
  <si>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</si>
  <si>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</si>
  <si>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</si>
  <si>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</si>
  <si>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</si>
  <si>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</si>
  <si>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</si>
  <si>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</si>
  <si>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</si>
  <si>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</si>
  <si>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</si>
  <si>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</si>
  <si>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</si>
  <si>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</si>
  <si>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</si>
  <si>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</si>
  <si>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</si>
  <si>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</si>
  <si>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</si>
  <si>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</si>
  <si>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</si>
  <si>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</si>
  <si>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</si>
  <si>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</si>
  <si>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</si>
  <si>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</si>
  <si>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</si>
  <si>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</si>
  <si>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</si>
  <si>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</si>
  <si>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</si>
  <si>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</si>
  <si>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</si>
  <si>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</si>
  <si>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</si>
  <si>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</si>
  <si>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</si>
  <si>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</si>
  <si>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</si>
  <si>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</si>
  <si>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</si>
  <si>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</si>
  <si>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</si>
  <si>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</si>
  <si>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</si>
  <si>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</si>
  <si>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</si>
  <si>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</si>
  <si>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</si>
  <si>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</si>
  <si>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</si>
  <si>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</si>
  <si>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</si>
  <si>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</si>
  <si>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</si>
  <si>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</si>
  <si>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</si>
  <si>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</si>
  <si>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</si>
  <si>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</si>
  <si>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</si>
  <si>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</si>
  <si>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</si>
  <si>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</si>
  <si>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</si>
  <si>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</si>
  <si>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</si>
  <si>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</si>
  <si>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</si>
  <si>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</si>
  <si>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</si>
  <si>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</si>
  <si>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</si>
  <si>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</si>
  <si>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</si>
  <si>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</si>
  <si>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</si>
  <si>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</si>
  <si>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</si>
  <si>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</si>
  <si>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</si>
  <si>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</si>
  <si>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</si>
  <si>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</si>
  <si>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</si>
  <si>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</si>
  <si>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</si>
  <si>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</si>
  <si>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</si>
  <si>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</si>
  <si>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</si>
  <si>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</si>
  <si>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</si>
  <si>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</si>
  <si>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</si>
  <si>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</si>
  <si>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</si>
  <si>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</si>
  <si>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</si>
  <si>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</si>
  <si>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</si>
  <si>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</si>
  <si>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</si>
  <si>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</si>
  <si>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</si>
  <si>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</si>
  <si>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</si>
  <si>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</si>
  <si>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</si>
  <si>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</si>
  <si>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</si>
  <si>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</si>
  <si>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</si>
  <si>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</si>
  <si>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</si>
  <si>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</si>
  <si>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</si>
  <si>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</si>
  <si>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</si>
  <si>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</si>
  <si>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</si>
  <si>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</si>
  <si>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</si>
  <si>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</si>
  <si>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</si>
  <si>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</si>
  <si>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</si>
  <si>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</si>
  <si>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</si>
  <si>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</si>
  <si>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</si>
  <si>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</si>
  <si>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</si>
  <si>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</si>
  <si>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</si>
  <si>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</si>
  <si>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</si>
  <si>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</si>
  <si>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</si>
  <si>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</si>
  <si>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</si>
  <si>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</si>
  <si>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</si>
  <si>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</si>
  <si>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</si>
  <si>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</si>
  <si>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</si>
  <si>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</si>
  <si>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</si>
  <si>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</si>
  <si>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</si>
  <si>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</si>
  <si>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</si>
  <si>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</si>
  <si>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</si>
  <si>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</si>
  <si>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</si>
  <si>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</si>
  <si>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</si>
  <si>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</si>
  <si>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</si>
  <si>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</si>
  <si>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</si>
  <si>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</si>
  <si>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</si>
  <si>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</si>
  <si>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</si>
  <si>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</si>
  <si>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</si>
  <si>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</si>
  <si>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</si>
  <si>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</si>
  <si>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</si>
  <si>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</si>
  <si>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</si>
  <si>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</si>
  <si>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</si>
  <si>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</si>
  <si>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</si>
  <si>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</si>
  <si>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</si>
  <si>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</si>
  <si>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</si>
  <si>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</si>
  <si>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</si>
  <si>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</si>
  <si>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</si>
  <si>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</si>
  <si>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</si>
  <si>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</si>
  <si>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</si>
  <si>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</si>
  <si>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</si>
  <si>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</si>
  <si>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</si>
  <si>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</si>
  <si>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</si>
  <si>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</si>
  <si>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</si>
  <si>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</si>
  <si>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</si>
  <si>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</si>
  <si>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</si>
  <si>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</si>
  <si>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</si>
  <si>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</si>
  <si>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</si>
  <si>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</si>
  <si>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</si>
  <si>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</si>
  <si>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</si>
  <si>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</si>
  <si>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</si>
  <si>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</si>
  <si>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</si>
  <si>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</si>
  <si>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</si>
  <si>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</si>
  <si>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</si>
  <si>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</si>
  <si>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</si>
  <si>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</si>
  <si>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</si>
  <si>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</si>
  <si>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</si>
  <si>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</si>
  <si>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</si>
  <si>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</si>
  <si>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</si>
  <si>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</si>
  <si>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</si>
  <si>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</si>
  <si>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</si>
  <si>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</si>
  <si>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</si>
  <si>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</si>
  <si>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</si>
  <si>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</si>
  <si>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</si>
  <si>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</si>
  <si>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</si>
  <si>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</si>
  <si>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</si>
  <si>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</si>
  <si>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</si>
  <si>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</si>
  <si>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</si>
  <si>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</si>
  <si>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</si>
  <si>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</si>
  <si>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</si>
  <si>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</si>
  <si>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</si>
  <si>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</si>
  <si>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</si>
  <si>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</si>
  <si>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</si>
  <si>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</si>
  <si>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</si>
  <si>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</si>
  <si>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</si>
  <si>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</si>
  <si>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</si>
  <si>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</si>
  <si>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</si>
  <si>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</si>
  <si>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</si>
  <si>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</si>
  <si>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</si>
  <si>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</si>
  <si>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</si>
  <si>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</si>
  <si>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</si>
  <si>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</si>
  <si>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</si>
  <si>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</si>
  <si>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</si>
  <si>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</si>
  <si>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</si>
  <si>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</si>
  <si>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</si>
  <si>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</si>
  <si>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</si>
  <si>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</si>
  <si>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</si>
  <si>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</si>
  <si>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</si>
  <si>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</si>
  <si>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</si>
  <si>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</si>
  <si>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</si>
  <si>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</si>
  <si>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</si>
  <si>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</si>
  <si>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</si>
  <si>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</si>
  <si>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</si>
  <si>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</si>
  <si>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</si>
  <si>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</si>
  <si>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</si>
  <si>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</si>
  <si>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</si>
  <si>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</si>
  <si>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</si>
  <si>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</si>
  <si>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</si>
  <si>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</si>
  <si>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</si>
  <si>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</si>
  <si>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</si>
  <si>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</si>
  <si>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</si>
  <si>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</si>
  <si>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</si>
  <si>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</si>
  <si>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</si>
  <si>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</si>
  <si>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</si>
  <si>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</si>
  <si>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</si>
  <si>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</si>
  <si>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</si>
  <si>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</si>
  <si>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</si>
  <si>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</si>
  <si>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</si>
  <si>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</si>
  <si>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</si>
  <si>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</si>
  <si>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</si>
  <si>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</si>
  <si>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</si>
  <si>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</si>
  <si>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</si>
  <si>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</si>
  <si>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</si>
  <si>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</si>
  <si>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</si>
  <si>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</si>
  <si>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</si>
  <si>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</si>
  <si>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</si>
  <si>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</si>
  <si>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</si>
  <si>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</si>
  <si>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</si>
  <si>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</si>
  <si>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</si>
  <si>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</si>
  <si>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</si>
  <si>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</si>
  <si>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</si>
  <si>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</si>
  <si>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</si>
  <si>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</si>
  <si>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</si>
  <si>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</si>
  <si>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</si>
  <si>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</si>
  <si>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</si>
  <si>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</si>
  <si>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</si>
  <si>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</si>
  <si>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</si>
  <si>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</si>
  <si>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</si>
  <si>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</si>
  <si>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</si>
  <si>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</si>
  <si>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</si>
  <si>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</si>
  <si>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</si>
  <si>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</si>
  <si>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</si>
  <si>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</si>
  <si>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</si>
  <si>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</si>
  <si>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</si>
  <si>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</si>
  <si>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</si>
  <si>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</si>
  <si>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</si>
  <si>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</si>
  <si>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</si>
  <si>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</si>
  <si>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</si>
  <si>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</si>
  <si>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</si>
  <si>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</si>
  <si>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</si>
  <si>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</si>
  <si>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</si>
  <si>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</si>
  <si>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</si>
  <si>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</si>
  <si>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</si>
  <si>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</si>
  <si>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</si>
  <si>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</si>
  <si>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</si>
  <si>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</si>
  <si>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</si>
  <si>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</si>
  <si>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</si>
  <si>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</si>
  <si>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</si>
  <si>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</si>
  <si>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</si>
  <si>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</si>
  <si>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</si>
  <si>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</si>
  <si>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</si>
  <si>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</si>
  <si>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</si>
  <si>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</si>
  <si>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</si>
  <si>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</si>
  <si>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</si>
  <si>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</si>
  <si>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</si>
  <si>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</si>
  <si>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</si>
  <si>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</si>
  <si>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</si>
  <si>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</si>
  <si>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</si>
  <si>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</si>
  <si>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</si>
  <si>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</si>
  <si>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</si>
  <si>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</si>
  <si>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</si>
  <si>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</si>
  <si>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</si>
  <si>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</si>
  <si>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</si>
  <si>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</si>
  <si>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</si>
  <si>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</si>
  <si>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</si>
  <si>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</si>
  <si>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</si>
  <si>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</si>
  <si>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</si>
  <si>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</si>
  <si>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</si>
  <si>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</si>
  <si>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</si>
  <si>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</si>
  <si>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</si>
  <si>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</si>
  <si>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</si>
  <si>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</si>
  <si>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</si>
  <si>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</si>
  <si>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</si>
  <si>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</si>
  <si>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</si>
  <si>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</si>
  <si>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</si>
  <si>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</si>
  <si>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</si>
  <si>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</si>
  <si>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</si>
  <si>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</si>
  <si>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</si>
  <si>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</si>
  <si>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</si>
  <si>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</si>
  <si>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</si>
  <si>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</si>
  <si>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</si>
  <si>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</si>
  <si>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</si>
  <si>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</si>
  <si>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</si>
  <si>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</si>
  <si>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</si>
  <si>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</si>
  <si>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</si>
  <si>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</si>
  <si>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</si>
  <si>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</si>
  <si>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</si>
  <si>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</si>
  <si>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</si>
  <si>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</si>
  <si>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</si>
  <si>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</si>
  <si>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</si>
  <si>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</si>
  <si>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</si>
  <si>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</si>
  <si>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</si>
  <si>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</si>
  <si>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</si>
  <si>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</si>
  <si>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</si>
  <si>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</si>
  <si>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</si>
  <si>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</si>
  <si>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</si>
  <si>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</si>
  <si>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</si>
  <si>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</si>
  <si>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</si>
  <si>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</si>
  <si>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</si>
  <si>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</si>
  <si>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</si>
  <si>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</si>
  <si>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</si>
  <si>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</si>
  <si>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</si>
  <si>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</si>
  <si>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</si>
  <si>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</si>
  <si>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</si>
  <si>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</si>
  <si>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</si>
  <si>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</si>
  <si>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</si>
  <si>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</si>
  <si>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</si>
  <si>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</si>
  <si>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</si>
  <si>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</si>
  <si>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</si>
  <si>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</si>
  <si>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</si>
  <si>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</si>
  <si>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</si>
  <si>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</si>
  <si>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</si>
  <si>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</si>
  <si>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</si>
  <si>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</si>
  <si>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</si>
  <si>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</si>
  <si>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</si>
  <si>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</si>
  <si>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</si>
  <si>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</si>
  <si>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</si>
  <si>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</si>
  <si>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</si>
  <si>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</si>
  <si>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</si>
  <si>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</si>
  <si>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</si>
  <si>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</si>
  <si>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</si>
  <si>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</si>
  <si>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</si>
  <si>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</si>
  <si>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</si>
  <si>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</si>
  <si>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</si>
  <si>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</si>
  <si>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</si>
  <si>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</si>
  <si>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</si>
  <si>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</si>
  <si>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</si>
  <si>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</si>
  <si>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</si>
  <si>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</si>
  <si>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</si>
  <si>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</si>
  <si>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</si>
  <si>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</si>
  <si>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</si>
  <si>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</si>
  <si>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</si>
  <si>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</si>
  <si>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</si>
  <si>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</si>
  <si>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</si>
  <si>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</si>
  <si>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</si>
  <si>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</si>
  <si>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</si>
  <si>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</si>
  <si>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</si>
  <si>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</si>
  <si>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</si>
  <si>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</si>
  <si>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</si>
  <si>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</si>
  <si>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</si>
  <si>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</si>
  <si>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</si>
  <si>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</si>
  <si>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</si>
  <si>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</si>
  <si>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</si>
  <si>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</si>
  <si>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</si>
  <si>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</si>
  <si>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</si>
  <si>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</si>
  <si>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</si>
  <si>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</si>
  <si>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</si>
  <si>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</si>
  <si>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</si>
  <si>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</si>
  <si>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</si>
  <si>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</si>
  <si>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</si>
  <si>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</si>
  <si>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</si>
  <si>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</si>
  <si>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</si>
  <si>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</si>
  <si>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</si>
  <si>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</si>
  <si>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</si>
  <si>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</si>
  <si>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</si>
  <si>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</si>
  <si>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</si>
  <si>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</si>
  <si>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</si>
  <si>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</si>
  <si>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</si>
  <si>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</si>
  <si>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</si>
  <si>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</si>
  <si>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</si>
  <si>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</si>
  <si>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</si>
  <si>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</si>
  <si>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</si>
  <si>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</si>
  <si>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</si>
  <si>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</si>
  <si>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</si>
  <si>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</si>
  <si>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</si>
  <si>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</si>
  <si>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</si>
  <si>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</si>
  <si>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</si>
  <si>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</si>
  <si>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</si>
  <si>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</si>
  <si>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</si>
  <si>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</si>
  <si>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</si>
  <si>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</si>
  <si>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</si>
  <si>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</si>
  <si>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</si>
  <si>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</si>
  <si>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</si>
  <si>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</si>
  <si>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</si>
  <si>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</si>
  <si>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</si>
  <si>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</si>
  <si>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</si>
  <si>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</si>
  <si>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</si>
  <si>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</si>
  <si>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</si>
  <si>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</si>
  <si>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</si>
  <si>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</si>
  <si>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</si>
  <si>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</si>
  <si>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</si>
  <si>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</si>
  <si>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</si>
  <si>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</si>
  <si>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</si>
  <si>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</si>
  <si>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</si>
  <si>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</si>
  <si>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</si>
  <si>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</si>
  <si>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</si>
  <si>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</si>
  <si>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</si>
  <si>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</si>
  <si>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</si>
  <si>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</si>
  <si>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</si>
  <si>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</si>
  <si>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</si>
  <si>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</si>
  <si>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</si>
  <si>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</si>
  <si>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</si>
  <si>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</si>
  <si>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</si>
  <si>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</si>
  <si>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</si>
  <si>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</si>
  <si>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</si>
  <si>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</si>
  <si>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</si>
  <si>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</si>
  <si>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</si>
  <si>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</si>
  <si>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</si>
  <si>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</si>
  <si>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</si>
  <si>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</si>
  <si>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</si>
  <si>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</si>
  <si>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</si>
  <si>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</si>
  <si>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</si>
  <si>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</si>
  <si>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</si>
  <si>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</si>
  <si>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</si>
  <si>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</si>
  <si>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</si>
  <si>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</si>
  <si>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</si>
  <si>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</si>
  <si>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</si>
  <si>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</si>
  <si>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</si>
  <si>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</si>
  <si>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</si>
  <si>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</si>
  <si>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</si>
  <si>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</si>
  <si>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</si>
  <si>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</si>
  <si>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</si>
  <si>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</si>
  <si>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</si>
  <si>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</si>
  <si>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</si>
  <si>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</si>
  <si>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</si>
  <si>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</si>
  <si>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</si>
  <si>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</si>
  <si>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</si>
  <si>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</si>
  <si>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</si>
  <si>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</si>
  <si>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</si>
  <si>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</si>
  <si>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</si>
  <si>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</si>
  <si>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</si>
  <si>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</si>
  <si>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</si>
  <si>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</si>
  <si>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</si>
  <si>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</si>
  <si>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</si>
  <si>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</si>
  <si>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</si>
  <si>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</si>
  <si>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</si>
  <si>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</si>
  <si>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</si>
  <si>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</si>
  <si>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</si>
  <si>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</si>
  <si>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</si>
  <si>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</si>
  <si>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</si>
  <si>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</si>
  <si>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</si>
  <si>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</si>
  <si>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</si>
  <si>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</si>
  <si>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</si>
  <si>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</si>
  <si>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</si>
  <si>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</si>
  <si>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</si>
  <si>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</si>
  <si>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</si>
  <si>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</si>
  <si>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</si>
  <si>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</si>
  <si>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</si>
  <si>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</si>
  <si>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</si>
  <si>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</si>
  <si>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</si>
  <si>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</si>
  <si>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</si>
  <si>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</si>
  <si>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</si>
  <si>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</si>
  <si>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</si>
  <si>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</si>
  <si>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</si>
  <si>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</si>
  <si>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</si>
  <si>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</si>
  <si>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</si>
  <si>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</si>
  <si>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</si>
  <si>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</si>
  <si>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</si>
  <si>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</si>
  <si>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</si>
  <si>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</si>
  <si>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</si>
  <si>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</si>
  <si>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</si>
  <si>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</si>
  <si>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</si>
  <si>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</si>
  <si>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</si>
  <si>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</si>
  <si>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</si>
  <si>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</si>
  <si>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</si>
  <si>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</si>
  <si>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</si>
  <si>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</si>
  <si>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</si>
  <si>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</si>
  <si>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</si>
  <si>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</si>
  <si>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</si>
  <si>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</si>
  <si>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</si>
  <si>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</si>
  <si>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</si>
  <si>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</si>
  <si>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</si>
  <si>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</si>
  <si>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</si>
  <si>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</si>
  <si>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</si>
  <si>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</si>
  <si>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</si>
  <si>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</si>
  <si>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</si>
  <si>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</si>
  <si>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</si>
  <si>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</si>
  <si>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</si>
  <si>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</si>
  <si>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</si>
  <si>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</si>
  <si>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</si>
  <si>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</si>
  <si>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</si>
  <si>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</si>
  <si>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</si>
  <si>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</si>
  <si>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</si>
  <si>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</si>
  <si>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</si>
  <si>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</si>
  <si>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</si>
  <si>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</si>
  <si>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</si>
  <si>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</si>
  <si>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</si>
  <si>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</si>
  <si>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</si>
  <si>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</si>
  <si>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</si>
  <si>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</si>
  <si>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</si>
  <si>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</si>
  <si>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</si>
  <si>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</si>
  <si>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</si>
  <si>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</si>
  <si>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</si>
  <si>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</si>
  <si>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</si>
  <si>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</si>
  <si>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</si>
  <si>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</si>
  <si>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</si>
  <si>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</si>
  <si>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</si>
  <si>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</si>
  <si>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</si>
  <si>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</si>
  <si>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</si>
  <si>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</si>
  <si>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</si>
  <si>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</si>
  <si>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</si>
  <si>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</si>
  <si>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</si>
  <si>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</si>
  <si>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</si>
  <si>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</si>
  <si>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</si>
  <si>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</si>
  <si>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</si>
  <si>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</si>
  <si>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</si>
  <si>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</si>
  <si>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</si>
  <si>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</si>
  <si>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</si>
  <si>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</si>
  <si>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</si>
  <si>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</si>
  <si>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</si>
  <si>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</si>
  <si>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</si>
  <si>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</si>
  <si>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</si>
  <si>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</si>
  <si>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</si>
  <si>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</si>
  <si>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</si>
  <si>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</si>
  <si>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</si>
  <si>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</si>
  <si>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</si>
  <si>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</si>
  <si>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</si>
  <si>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</si>
  <si>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</si>
  <si>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</si>
  <si>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</si>
  <si>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</si>
  <si>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</si>
  <si>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</si>
  <si>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</si>
  <si>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</si>
  <si>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</si>
  <si>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</si>
  <si>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</si>
  <si>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</si>
  <si>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</si>
  <si>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</si>
  <si>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</si>
  <si>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</si>
  <si>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</si>
  <si>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</si>
  <si>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</si>
  <si>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</si>
  <si>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</si>
  <si>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</si>
  <si>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</si>
  <si>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</si>
  <si>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</si>
  <si>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</si>
  <si>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</si>
  <si>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</si>
  <si>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</si>
  <si>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</si>
  <si>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</si>
  <si>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</si>
  <si>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</si>
  <si>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</si>
  <si>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</si>
  <si>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</si>
  <si>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</si>
  <si>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</si>
  <si>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</si>
  <si>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</si>
  <si>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</si>
  <si>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</si>
  <si>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</si>
  <si>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</si>
  <si>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</si>
  <si>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</si>
  <si>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</si>
  <si>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</si>
  <si>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</si>
  <si>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</si>
  <si>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</si>
  <si>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</si>
  <si>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</si>
  <si>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</si>
  <si>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</si>
  <si>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</si>
  <si>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</si>
  <si>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</si>
  <si>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</si>
  <si>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</si>
  <si>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</si>
  <si>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</si>
  <si>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</si>
  <si>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</si>
  <si>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</si>
  <si>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</si>
  <si>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</si>
  <si>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</si>
  <si>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</si>
  <si>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</si>
  <si>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</si>
  <si>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</si>
  <si>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</si>
  <si>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</si>
  <si>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</si>
  <si>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</si>
  <si>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</si>
  <si>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</si>
  <si>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</si>
  <si>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</si>
  <si>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</si>
  <si>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</si>
  <si>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</si>
  <si>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</si>
  <si>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</si>
  <si>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</si>
  <si>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</si>
  <si>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</si>
  <si>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</si>
  <si>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</si>
  <si>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</si>
  <si>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</si>
  <si>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</si>
  <si>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</si>
  <si>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</si>
  <si>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</si>
  <si>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</si>
  <si>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</si>
  <si>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</si>
  <si>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</si>
  <si>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</si>
  <si>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</si>
  <si>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</si>
  <si>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</si>
  <si>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</si>
  <si>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</si>
  <si>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</si>
  <si>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</si>
  <si>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</si>
  <si>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</si>
  <si>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</si>
  <si>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</si>
  <si>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</si>
  <si>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</si>
  <si>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</si>
  <si>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</si>
  <si>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</si>
  <si>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</si>
  <si>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</si>
  <si>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</si>
  <si>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</si>
  <si>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</si>
  <si>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</si>
  <si>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</si>
  <si>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</si>
  <si>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</si>
  <si>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</si>
  <si>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</si>
  <si>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</si>
  <si>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</si>
  <si>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</si>
  <si>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</si>
  <si>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</si>
  <si>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</si>
  <si>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</si>
  <si>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</si>
  <si>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</si>
  <si>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</si>
  <si>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</si>
  <si>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</si>
  <si>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</si>
  <si>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</si>
  <si>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</si>
  <si>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</si>
  <si>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</si>
  <si>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</si>
  <si>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</si>
  <si>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</si>
  <si>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</si>
  <si>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</si>
  <si>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</si>
  <si>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</si>
  <si>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</si>
  <si>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</si>
  <si>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</si>
  <si>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</si>
  <si>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</si>
  <si>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</si>
  <si>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</si>
  <si>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</si>
  <si>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</si>
  <si>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</si>
  <si>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</si>
  <si>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</si>
  <si>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</si>
  <si>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</si>
  <si>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</si>
  <si>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</si>
  <si>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</si>
  <si>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</si>
  <si>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</si>
  <si>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</si>
  <si>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</si>
  <si>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</si>
  <si>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</si>
  <si>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</si>
  <si>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</si>
  <si>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</si>
  <si>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</si>
  <si>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</si>
  <si>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</si>
  <si>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</si>
  <si>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</si>
  <si>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</si>
  <si>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</si>
  <si>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</si>
  <si>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</si>
  <si>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</si>
  <si>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</si>
  <si>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</si>
  <si>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</si>
  <si>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</si>
  <si>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</si>
  <si>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</si>
  <si>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</si>
  <si>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</si>
  <si>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</si>
  <si>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</si>
  <si>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</si>
  <si>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</si>
  <si>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</si>
  <si>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</si>
  <si>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</si>
  <si>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</si>
  <si>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</si>
  <si>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</si>
  <si>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</si>
  <si>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</si>
  <si>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</si>
  <si>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</si>
  <si>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</si>
  <si>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</si>
  <si>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</si>
  <si>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</si>
  <si>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</si>
  <si>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</si>
  <si>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</si>
  <si>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</si>
  <si>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</si>
  <si>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</si>
  <si>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</si>
  <si>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</si>
  <si>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</si>
  <si>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</si>
  <si>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</si>
  <si>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</si>
  <si>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</si>
  <si>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</si>
  <si>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</si>
  <si>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</si>
  <si>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</si>
  <si>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</si>
  <si>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</si>
  <si>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</si>
  <si>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</si>
  <si>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</si>
  <si>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</si>
  <si>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</si>
  <si>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</si>
  <si>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</si>
  <si>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</si>
  <si>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</si>
  <si>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</si>
  <si>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</si>
  <si>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</si>
  <si>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</si>
  <si>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</si>
  <si>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</si>
  <si>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</si>
  <si>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</si>
  <si>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</si>
  <si>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</si>
  <si>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</si>
  <si>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</si>
  <si>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</si>
  <si>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</si>
  <si>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</si>
  <si>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</si>
  <si>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</si>
  <si>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</si>
  <si>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</si>
  <si>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</si>
  <si>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</si>
  <si>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</si>
  <si>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</si>
  <si>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</si>
  <si>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</si>
  <si>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</si>
  <si>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</si>
  <si>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</si>
  <si>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</si>
  <si>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</si>
  <si>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</si>
  <si>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</si>
  <si>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</si>
  <si>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</si>
  <si>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</si>
  <si>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</si>
  <si>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</si>
  <si>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</si>
  <si>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</si>
  <si>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</si>
  <si>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</si>
  <si>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</si>
  <si>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</si>
  <si>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</si>
  <si>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</si>
  <si>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</si>
  <si>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</si>
  <si>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</si>
  <si>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</si>
  <si>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</si>
  <si>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</si>
  <si>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</si>
  <si>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</si>
  <si>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</si>
  <si>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</si>
  <si>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</si>
  <si>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</si>
  <si>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</si>
  <si>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</si>
  <si>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</si>
  <si>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</si>
  <si>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</si>
  <si>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</si>
  <si>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</si>
  <si>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</si>
  <si>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</si>
  <si>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</si>
  <si>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</si>
  <si>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</si>
  <si>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</si>
  <si>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</si>
  <si>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</si>
  <si>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</si>
  <si>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</si>
  <si>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</si>
  <si>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</si>
  <si>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</si>
  <si>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</si>
  <si>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</si>
  <si>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</si>
  <si>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</si>
  <si>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</si>
  <si>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</si>
  <si>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</si>
  <si>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</si>
  <si>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</si>
  <si>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</si>
  <si>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</si>
  <si>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</si>
  <si>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</si>
  <si>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</si>
  <si>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</si>
  <si>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</si>
  <si>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</si>
  <si>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</si>
  <si>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</si>
  <si>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</si>
  <si>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</si>
  <si>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</si>
  <si>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</si>
  <si>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</si>
  <si>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</si>
  <si>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</si>
  <si>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</si>
  <si>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</si>
  <si>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</si>
  <si>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</si>
  <si>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</si>
  <si>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</si>
  <si>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</si>
  <si>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</si>
  <si>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</si>
  <si>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</si>
  <si>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</si>
  <si>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</si>
  <si>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</si>
  <si>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</si>
  <si>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</si>
  <si>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</si>
  <si>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</si>
  <si>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</si>
  <si>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</si>
  <si>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</si>
  <si>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</si>
  <si>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</si>
  <si>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</si>
  <si>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</si>
  <si>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</si>
  <si>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</si>
  <si>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</si>
  <si>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</si>
  <si>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</si>
  <si>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</si>
  <si>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</si>
  <si>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</si>
  <si>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</si>
  <si>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</si>
  <si>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</si>
  <si>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</si>
  <si>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</si>
  <si>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</si>
  <si>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</si>
  <si>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</si>
  <si>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</si>
  <si>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</si>
  <si>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</si>
  <si>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</si>
  <si>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</si>
  <si>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</si>
  <si>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</si>
  <si>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</si>
  <si>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</si>
  <si>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</si>
  <si>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</si>
  <si>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</si>
  <si>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</si>
  <si>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</si>
  <si>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</si>
  <si>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</si>
  <si>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</si>
  <si>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</si>
  <si>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</si>
  <si>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</si>
  <si>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</si>
  <si>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</si>
  <si>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</si>
  <si>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</si>
  <si>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</si>
  <si>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</si>
  <si>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</si>
  <si>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</si>
  <si>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</si>
  <si>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</si>
  <si>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</si>
  <si>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</si>
  <si>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</si>
  <si>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</si>
  <si>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</si>
  <si>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</si>
  <si>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</si>
  <si>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</si>
  <si>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</si>
  <si>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</si>
  <si>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</si>
  <si>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</si>
  <si>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</si>
  <si>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</si>
  <si>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</si>
  <si>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</si>
  <si>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</si>
  <si>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</si>
  <si>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</si>
  <si>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</si>
  <si>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</si>
  <si>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</si>
  <si>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</si>
  <si>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</si>
  <si>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</si>
  <si>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</si>
  <si>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</si>
  <si>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</si>
  <si>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</si>
  <si>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</si>
  <si>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</si>
  <si>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</si>
  <si>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</si>
  <si>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</si>
  <si>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</si>
  <si>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</si>
  <si>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</si>
  <si>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</si>
  <si>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</si>
  <si>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</si>
  <si>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</si>
  <si>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</si>
  <si>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</si>
  <si>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</si>
  <si>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</si>
  <si>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</si>
  <si>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</si>
  <si>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</si>
  <si>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</si>
  <si>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</si>
  <si>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</si>
  <si>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</si>
  <si>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</si>
  <si>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</si>
  <si>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</si>
  <si>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</si>
  <si>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</si>
  <si>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</si>
  <si>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</si>
  <si>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</si>
  <si>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</si>
  <si>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</si>
  <si>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</si>
  <si>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</si>
  <si>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</si>
  <si>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</si>
  <si>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</si>
  <si>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</si>
  <si>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</si>
  <si>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</si>
  <si>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</si>
  <si>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</si>
  <si>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</si>
  <si>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</si>
  <si>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</si>
  <si>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</si>
  <si>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</si>
  <si>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</si>
  <si>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</si>
  <si>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</si>
  <si>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</si>
  <si>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</si>
  <si>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</si>
  <si>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</si>
  <si>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</si>
  <si>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</si>
  <si>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</si>
  <si>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</si>
  <si>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</si>
  <si>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</si>
  <si>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</si>
  <si>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</si>
  <si>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</si>
  <si>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</si>
  <si>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</si>
  <si>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</si>
  <si>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</si>
  <si>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</si>
  <si>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</si>
  <si>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</si>
  <si>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</si>
  <si>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</si>
  <si>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</si>
  <si>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</si>
  <si>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</si>
  <si>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</si>
  <si>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</si>
  <si>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</si>
  <si>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</si>
  <si>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</si>
  <si>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</si>
  <si>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</si>
  <si>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</si>
  <si>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</si>
  <si>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</si>
  <si>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</si>
  <si>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</si>
  <si>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</si>
  <si>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</si>
  <si>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</si>
  <si>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</si>
  <si>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</si>
  <si>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</si>
  <si>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</si>
  <si>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</si>
  <si>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</si>
  <si>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</si>
  <si>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</si>
  <si>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</si>
  <si>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</si>
  <si>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</si>
  <si>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</si>
  <si>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</si>
  <si>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</si>
  <si>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</si>
  <si>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</si>
  <si>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</si>
  <si>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</si>
  <si>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</si>
  <si>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</si>
  <si>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</si>
  <si>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</si>
  <si>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</si>
  <si>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</si>
  <si>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</si>
  <si>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</si>
  <si>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</si>
  <si>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</si>
  <si>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</si>
  <si>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</si>
  <si>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</si>
  <si>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</si>
  <si>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</si>
  <si>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</si>
  <si>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</si>
  <si>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</si>
  <si>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</si>
  <si>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</si>
  <si>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</si>
  <si>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</si>
  <si>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</si>
  <si>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</si>
  <si>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</si>
  <si>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</si>
  <si>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</si>
  <si>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</si>
  <si>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</si>
  <si>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</si>
  <si>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</si>
  <si>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</si>
  <si>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</si>
  <si>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</si>
  <si>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</si>
  <si>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</si>
  <si>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</si>
  <si>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</si>
  <si>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</si>
  <si>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</si>
  <si>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</si>
  <si>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</si>
  <si>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</si>
  <si>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</si>
  <si>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</si>
  <si>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</si>
  <si>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</si>
  <si>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</si>
  <si>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</si>
  <si>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</si>
  <si>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</si>
  <si>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</si>
  <si>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</si>
  <si>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</si>
  <si>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</si>
  <si>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</si>
  <si>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</si>
  <si>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</si>
  <si>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</si>
  <si>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</si>
  <si>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</si>
  <si>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</si>
  <si>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</si>
  <si>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</si>
  <si>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</si>
  <si>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</si>
  <si>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</si>
  <si>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</si>
  <si>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</si>
  <si>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</si>
  <si>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</si>
  <si>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</si>
  <si>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</si>
  <si>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</si>
  <si>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</si>
  <si>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</si>
  <si>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</si>
  <si>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</si>
  <si>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</si>
  <si>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</si>
  <si>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</si>
  <si>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</si>
  <si>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</si>
  <si>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</si>
  <si>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</si>
  <si>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</si>
  <si>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</si>
  <si>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</si>
  <si>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</si>
  <si>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</si>
  <si>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</si>
  <si>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</si>
  <si>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</si>
  <si>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</si>
  <si>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</si>
  <si>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</si>
  <si>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</si>
  <si>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</si>
  <si>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</si>
  <si>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</si>
  <si>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</si>
  <si>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</si>
  <si>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</si>
  <si>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</si>
  <si>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</si>
  <si>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</si>
  <si>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</si>
  <si>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</si>
  <si>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</si>
  <si>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</si>
  <si>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</si>
  <si>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</si>
  <si>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</si>
  <si>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</si>
  <si>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</si>
  <si>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</si>
  <si>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</si>
  <si>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</si>
  <si>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</si>
  <si>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</si>
  <si>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</si>
  <si>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</si>
  <si>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</si>
  <si>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</si>
  <si>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</si>
  <si>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</si>
  <si>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</si>
  <si>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</si>
  <si>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</si>
  <si>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</si>
  <si>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</si>
  <si>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</si>
  <si>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</si>
  <si>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</si>
  <si>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</si>
  <si>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</si>
  <si>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</si>
  <si>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</si>
  <si>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</si>
  <si>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</si>
  <si>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</si>
  <si>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</si>
  <si>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</si>
  <si>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</si>
  <si>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</si>
  <si>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</si>
  <si>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</si>
  <si>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</si>
  <si>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</si>
  <si>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</si>
  <si>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</si>
  <si>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</si>
  <si>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</si>
  <si>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</si>
  <si>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</si>
  <si>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</si>
  <si>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</si>
  <si>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</si>
  <si>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</si>
  <si>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</si>
  <si>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</si>
  <si>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</si>
  <si>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</si>
  <si>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</si>
  <si>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</si>
  <si>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</si>
  <si>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</si>
  <si>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</si>
  <si>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</si>
  <si>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</si>
  <si>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</si>
  <si>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</si>
  <si>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</si>
  <si>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</si>
  <si>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</si>
  <si>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</si>
  <si>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</si>
  <si>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</si>
  <si>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</si>
  <si>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</si>
  <si>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</si>
  <si>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</si>
  <si>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</si>
  <si>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</si>
  <si>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</si>
  <si>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</si>
  <si>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</si>
  <si>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</si>
  <si>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</si>
  <si>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</si>
  <si>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</si>
  <si>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</si>
  <si>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</si>
  <si>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</si>
  <si>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</si>
  <si>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</si>
  <si>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</si>
  <si>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</si>
  <si>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</si>
  <si>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</si>
  <si>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</si>
  <si>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</si>
  <si>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</si>
  <si>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</si>
  <si>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</si>
  <si>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</si>
  <si>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</si>
  <si>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</si>
  <si>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</si>
  <si>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</si>
  <si>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</si>
  <si>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</si>
  <si>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</si>
  <si>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</si>
  <si>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</si>
  <si>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</si>
  <si>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</si>
  <si>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</si>
  <si>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</si>
  <si>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</si>
  <si>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</si>
  <si>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</si>
  <si>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</si>
  <si>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</si>
  <si>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</si>
  <si>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</si>
  <si>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</si>
  <si>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</si>
  <si>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</si>
  <si>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</si>
  <si>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</si>
  <si>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</si>
  <si>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</si>
  <si>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</si>
  <si>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</si>
  <si>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</si>
  <si>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</si>
  <si>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</si>
  <si>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</si>
  <si>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</si>
  <si>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</si>
  <si>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</si>
  <si>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</si>
  <si>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</si>
  <si>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</si>
  <si>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</si>
  <si>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</si>
  <si>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</si>
  <si>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</si>
  <si>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</si>
  <si>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</si>
  <si>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</si>
  <si>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</si>
  <si>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</si>
  <si>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</si>
  <si>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</si>
  <si>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</si>
  <si>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</si>
  <si>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</si>
  <si>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</si>
  <si>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</si>
  <si>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</si>
  <si>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</si>
  <si>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</si>
  <si>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</si>
  <si>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</si>
  <si>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</si>
  <si>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</si>
  <si>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</si>
  <si>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</si>
  <si>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</si>
  <si>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</si>
  <si>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</si>
  <si>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</si>
  <si>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</si>
  <si>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</si>
  <si>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</si>
  <si>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</si>
  <si>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</si>
  <si>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</si>
  <si>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</si>
  <si>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</si>
  <si>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</si>
  <si>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</si>
  <si>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</si>
  <si>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</si>
  <si>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</si>
  <si>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</si>
  <si>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</si>
  <si>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</si>
  <si>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</si>
  <si>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</si>
  <si>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</si>
  <si>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</si>
  <si>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</si>
  <si>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</si>
  <si>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</si>
  <si>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</si>
  <si>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</si>
  <si>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</si>
  <si>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</si>
  <si>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</si>
  <si>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</si>
  <si>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</si>
  <si>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</si>
  <si>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</si>
  <si>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</si>
  <si>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</si>
  <si>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</si>
  <si>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</si>
  <si>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</si>
  <si>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</si>
  <si>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</si>
  <si>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</si>
  <si>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</si>
  <si>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</si>
  <si>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</si>
  <si>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</si>
  <si>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</si>
  <si>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</si>
  <si>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</si>
  <si>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</si>
  <si>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</si>
  <si>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</si>
  <si>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</si>
  <si>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</si>
  <si>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</si>
  <si>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</si>
  <si>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</si>
  <si>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</si>
  <si>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</si>
  <si>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</si>
  <si>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</si>
  <si>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</si>
  <si>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</si>
  <si>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</si>
  <si>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</si>
  <si>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</si>
  <si>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</si>
  <si>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</si>
  <si>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</si>
  <si>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</si>
  <si>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</si>
  <si>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</si>
  <si>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</si>
  <si>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</si>
  <si>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</si>
  <si>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</si>
  <si>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</si>
  <si>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</si>
  <si>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</si>
  <si>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</si>
  <si>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</si>
  <si>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</si>
  <si>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</si>
  <si>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</si>
  <si>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</si>
  <si>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</si>
  <si>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</si>
  <si>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</si>
  <si>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</si>
  <si>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</si>
  <si>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</si>
  <si>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</si>
  <si>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</si>
  <si>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</si>
  <si>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</si>
  <si>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</si>
  <si>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</si>
  <si>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</si>
  <si>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</si>
  <si>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</si>
  <si>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</si>
  <si>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</si>
  <si>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</si>
  <si>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</si>
  <si>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</si>
  <si>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</si>
  <si>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</si>
  <si>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</si>
  <si>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</si>
  <si>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</si>
  <si>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</si>
  <si>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</si>
  <si>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</si>
  <si>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</si>
  <si>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</si>
  <si>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</si>
  <si>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</si>
  <si>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</si>
  <si>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</si>
  <si>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</si>
  <si>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</si>
  <si>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</si>
  <si>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</si>
  <si>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</si>
  <si>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</si>
  <si>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</si>
  <si>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</si>
  <si>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</si>
  <si>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</si>
  <si>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</si>
  <si>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</si>
  <si>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</si>
  <si>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</si>
  <si>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</si>
  <si>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</si>
  <si>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</si>
  <si>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</si>
  <si>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</si>
  <si>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</si>
  <si>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</si>
  <si>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</si>
  <si>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</si>
  <si>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</si>
  <si>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</si>
  <si>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</si>
  <si>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</si>
  <si>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</si>
  <si>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</si>
  <si>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</si>
  <si>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</si>
  <si>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</si>
  <si>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</si>
  <si>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</si>
  <si>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</si>
  <si>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</si>
  <si>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</si>
  <si>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</si>
  <si>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</si>
  <si>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</si>
  <si>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</si>
  <si>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</si>
  <si>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</si>
  <si>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</si>
  <si>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</si>
  <si>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</si>
  <si>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</si>
  <si>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</si>
  <si>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</si>
  <si>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</si>
  <si>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</si>
  <si>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</si>
  <si>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</si>
  <si>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</si>
  <si>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</si>
  <si>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</si>
  <si>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</si>
  <si>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</si>
  <si>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</si>
  <si>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</si>
  <si>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</si>
  <si>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</si>
  <si>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</si>
  <si>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</si>
  <si>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</si>
  <si>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</si>
  <si>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</si>
  <si>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</si>
  <si>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</si>
  <si>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</si>
  <si>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</si>
  <si>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</si>
  <si>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</si>
  <si>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</si>
  <si>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</si>
  <si>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</si>
  <si>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</si>
  <si>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</si>
  <si>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</si>
  <si>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</si>
  <si>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</si>
  <si>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</si>
  <si>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</si>
  <si>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</si>
  <si>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</si>
  <si>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</si>
  <si>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</si>
  <si>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</si>
  <si>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</si>
  <si>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</si>
  <si>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</si>
  <si>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</si>
  <si>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</si>
  <si>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</si>
  <si>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</si>
  <si>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</si>
  <si>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</si>
  <si>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</si>
  <si>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</si>
  <si>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</si>
  <si>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</si>
  <si>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</si>
  <si>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</si>
  <si>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</si>
  <si>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</si>
  <si>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</si>
  <si>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</si>
  <si>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</si>
  <si>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</si>
  <si>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</si>
  <si>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</si>
  <si>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</si>
  <si>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</si>
  <si>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</si>
  <si>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</si>
  <si>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</si>
  <si>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</si>
  <si>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</si>
  <si>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</si>
  <si>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</si>
  <si>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</si>
  <si>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</si>
  <si>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</si>
  <si>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</si>
  <si>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</si>
  <si>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</si>
  <si>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</si>
  <si>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</si>
  <si>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</si>
  <si>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</si>
  <si>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</si>
  <si>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</si>
  <si>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</si>
  <si>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</si>
  <si>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</si>
  <si>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</si>
  <si>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</si>
  <si>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</si>
  <si>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</si>
  <si>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</si>
  <si>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</si>
  <si>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</si>
  <si>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</si>
  <si>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</si>
  <si>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</si>
  <si>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</si>
  <si>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</si>
  <si>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</si>
  <si>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</si>
  <si>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</si>
  <si>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</si>
  <si>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</si>
  <si>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</si>
  <si>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</si>
  <si>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</si>
  <si>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</si>
  <si>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</si>
  <si>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</si>
  <si>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</si>
  <si>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</si>
  <si>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</si>
  <si>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</si>
  <si>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</si>
  <si>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</si>
  <si>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</si>
  <si>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</si>
  <si>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</si>
  <si>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</si>
  <si>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</si>
  <si>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</si>
  <si>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</si>
  <si>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</si>
  <si>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</si>
  <si>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</si>
  <si>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</si>
  <si>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</si>
  <si>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</si>
  <si>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</si>
  <si>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</si>
  <si>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</si>
  <si>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</si>
  <si>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</si>
  <si>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</si>
  <si>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</si>
  <si>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</si>
  <si>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</si>
  <si>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</si>
  <si>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</si>
  <si>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</si>
  <si>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</si>
  <si>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</si>
  <si>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</si>
  <si>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</si>
  <si>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</si>
  <si>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</si>
  <si>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</si>
  <si>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</si>
  <si>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</si>
  <si>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</si>
  <si>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</si>
  <si>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</si>
  <si>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</si>
  <si>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</si>
  <si>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</si>
  <si>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</si>
  <si>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</si>
  <si>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</si>
  <si>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</si>
  <si>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</si>
  <si>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</si>
  <si>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</si>
  <si>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</si>
  <si>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</si>
  <si>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</si>
  <si>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</si>
  <si>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</si>
  <si>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</si>
  <si>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</si>
  <si>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</si>
  <si>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</si>
  <si>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</si>
  <si>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</si>
  <si>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</si>
  <si>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</si>
  <si>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</si>
  <si>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</si>
  <si>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</si>
  <si>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</si>
  <si>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</si>
  <si>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</si>
  <si>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</si>
  <si>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</si>
  <si>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</si>
  <si>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</si>
  <si>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</si>
  <si>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</si>
  <si>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</si>
  <si>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</si>
  <si>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</si>
  <si>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</si>
  <si>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</si>
  <si>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</si>
  <si>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</si>
  <si>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</si>
  <si>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</si>
  <si>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</si>
  <si>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</si>
  <si>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</si>
  <si>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</si>
  <si>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</si>
  <si>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</si>
  <si>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</si>
  <si>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</si>
  <si>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</si>
  <si>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</si>
  <si>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</si>
  <si>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</si>
  <si>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</si>
  <si>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</si>
  <si>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</si>
  <si>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</si>
  <si>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</si>
  <si>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</si>
  <si>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</si>
  <si>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</si>
  <si>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</si>
  <si>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</si>
  <si>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</si>
  <si>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</si>
  <si>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</si>
  <si>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</si>
  <si>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</si>
  <si>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</si>
  <si>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</si>
  <si>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</si>
  <si>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</si>
  <si>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</si>
  <si>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</si>
  <si>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</si>
  <si>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</si>
  <si>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</si>
  <si>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</si>
  <si>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</si>
  <si>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</si>
  <si>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</si>
  <si>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</si>
  <si>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</si>
  <si>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</si>
  <si>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</si>
  <si>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</si>
  <si>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</si>
  <si>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</si>
  <si>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</si>
  <si>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</si>
  <si>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</si>
  <si>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</si>
  <si>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</si>
  <si>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</si>
  <si>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</si>
  <si>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</si>
  <si>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</si>
  <si>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</si>
  <si>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</si>
  <si>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</si>
  <si>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</si>
  <si>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</si>
  <si>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</si>
  <si>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</si>
  <si>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</si>
  <si>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</si>
  <si>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</si>
  <si>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</si>
  <si>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</si>
  <si>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</si>
  <si>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</si>
  <si>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</si>
  <si>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</si>
  <si>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</si>
  <si>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</si>
  <si>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</si>
  <si>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</si>
  <si>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</si>
  <si>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</si>
  <si>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</si>
  <si>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</si>
  <si>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</si>
  <si>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</si>
  <si>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</si>
  <si>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</si>
  <si>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</si>
  <si>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</si>
  <si>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</si>
  <si>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</si>
  <si>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</si>
  <si>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</si>
  <si>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</si>
  <si>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</si>
  <si>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</si>
  <si>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</si>
  <si>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</si>
  <si>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</si>
  <si>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</si>
  <si>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</si>
  <si>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</si>
  <si>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</si>
  <si>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</si>
  <si>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</si>
  <si>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</si>
  <si>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</si>
  <si>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</si>
  <si>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</si>
  <si>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</si>
  <si>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</si>
  <si>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</si>
  <si>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</si>
  <si>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</si>
  <si>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</si>
  <si>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</si>
  <si>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</si>
  <si>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</si>
  <si>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</si>
  <si>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</si>
  <si>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</si>
  <si>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</si>
  <si>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</si>
  <si>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</si>
  <si>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</si>
  <si>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</si>
  <si>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</si>
  <si>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</si>
  <si>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</si>
  <si>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</si>
  <si>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</si>
  <si>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</si>
  <si>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</si>
  <si>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</si>
  <si>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</si>
  <si>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</si>
  <si>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</si>
  <si>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</si>
  <si>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</si>
  <si>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</si>
  <si>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</si>
  <si>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</si>
  <si>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</si>
  <si>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</si>
  <si>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</si>
  <si>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</si>
  <si>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</si>
  <si>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</si>
  <si>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</si>
  <si>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</si>
  <si>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</si>
  <si>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</si>
  <si>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</si>
  <si>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</si>
  <si>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</si>
  <si>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</si>
  <si>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</si>
  <si>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</si>
  <si>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</si>
  <si>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</si>
  <si>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</si>
  <si>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</si>
  <si>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</si>
  <si>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</si>
  <si>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</si>
  <si>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</si>
  <si>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</si>
  <si>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</si>
  <si>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</si>
  <si>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</si>
  <si>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</si>
  <si>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</si>
  <si>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</si>
  <si>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</si>
  <si>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</si>
  <si>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</si>
  <si>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</si>
  <si>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</si>
  <si>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</si>
  <si>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</si>
  <si>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</si>
  <si>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</si>
  <si>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</si>
  <si>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</si>
  <si>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</si>
  <si>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</si>
  <si>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</si>
  <si>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</si>
  <si>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</si>
  <si>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</si>
  <si>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</si>
  <si>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</si>
  <si>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</si>
  <si>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</si>
  <si>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</si>
  <si>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</si>
  <si>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</si>
  <si>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</si>
  <si>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</si>
  <si>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</si>
  <si>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</si>
  <si>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</si>
  <si>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</si>
  <si>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</si>
  <si>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</si>
  <si>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</si>
  <si>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</si>
  <si>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</si>
  <si>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</si>
  <si>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</si>
  <si>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</si>
  <si>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</si>
  <si>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</si>
  <si>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</si>
  <si>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</si>
  <si>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</si>
  <si>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</si>
  <si>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</si>
  <si>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</si>
  <si>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</si>
  <si>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</si>
  <si>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</si>
  <si>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</si>
  <si>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</si>
  <si>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</si>
  <si>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</si>
  <si>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</si>
  <si>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</si>
  <si>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</si>
  <si>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</si>
  <si>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</si>
  <si>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</si>
  <si>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</si>
  <si>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</si>
  <si>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</si>
  <si>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</si>
  <si>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</si>
  <si>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</si>
  <si>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</si>
  <si>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</si>
  <si>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</si>
  <si>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</si>
  <si>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</si>
  <si>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</si>
  <si>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</si>
  <si>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</si>
  <si>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</si>
  <si>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</si>
  <si>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</si>
  <si>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</si>
  <si>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</si>
  <si>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</si>
  <si>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</si>
  <si>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</si>
  <si>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</si>
  <si>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</si>
  <si>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</si>
  <si>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</si>
  <si>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</si>
  <si>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</si>
  <si>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</si>
  <si>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</si>
  <si>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</si>
  <si>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</si>
  <si>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</si>
  <si>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</si>
  <si>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</si>
  <si>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</si>
  <si>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</si>
  <si>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</si>
  <si>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</si>
  <si>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</si>
  <si>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</si>
  <si>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</si>
  <si>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</si>
  <si>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</si>
  <si>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</si>
  <si>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</si>
  <si>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</si>
  <si>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</si>
  <si>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</si>
  <si>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</si>
  <si>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</si>
  <si>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</si>
  <si>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</si>
  <si>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</si>
  <si>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</si>
  <si>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</si>
  <si>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</si>
  <si>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</si>
  <si>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</si>
  <si>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</si>
  <si>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</si>
  <si>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</si>
  <si>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</si>
  <si>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</si>
  <si>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</si>
  <si>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</si>
  <si>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</si>
  <si>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</si>
  <si>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</si>
  <si>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</si>
  <si>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</si>
  <si>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</si>
  <si>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</si>
  <si>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</si>
  <si>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</si>
  <si>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</si>
  <si>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</si>
  <si>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</si>
  <si>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</si>
  <si>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</si>
  <si>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</si>
  <si>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</si>
  <si>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</si>
  <si>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</si>
  <si>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</si>
  <si>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</si>
  <si>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</si>
  <si>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</si>
  <si>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</si>
  <si>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</si>
  <si>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</si>
  <si>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</si>
  <si>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</si>
  <si>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</si>
  <si>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</si>
  <si>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</si>
  <si>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</si>
  <si>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</si>
  <si>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</si>
  <si>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</si>
  <si>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</si>
  <si>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</si>
  <si>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</si>
  <si>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</si>
  <si>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</si>
  <si>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</si>
  <si>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</si>
  <si>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</si>
  <si>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</si>
  <si>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</si>
  <si>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</si>
  <si>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</si>
  <si>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</si>
  <si>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</si>
  <si>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</si>
  <si>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</si>
  <si>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</si>
  <si>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</si>
  <si>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</si>
  <si>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</si>
  <si>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</si>
  <si>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</si>
  <si>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</si>
  <si>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</si>
  <si>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</si>
  <si>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</si>
  <si>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</si>
  <si>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</si>
  <si>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</si>
  <si>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</si>
  <si>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</si>
  <si>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</si>
  <si>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</si>
  <si>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</si>
  <si>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</si>
  <si>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</si>
  <si>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</si>
  <si>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</si>
  <si>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</si>
  <si>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</si>
  <si>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</si>
  <si>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</si>
  <si>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</si>
  <si>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</si>
  <si>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</si>
  <si>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</si>
  <si>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</si>
  <si>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</si>
  <si>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</si>
  <si>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</si>
  <si>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</si>
  <si>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</si>
  <si>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</si>
  <si>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</si>
  <si>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</si>
  <si>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</si>
  <si>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</si>
  <si>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</si>
  <si>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</si>
  <si>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</si>
  <si>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</si>
  <si>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</si>
  <si>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</si>
  <si>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</si>
  <si>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</si>
  <si>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</si>
  <si>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</si>
  <si>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</si>
  <si>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</si>
  <si>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</si>
  <si>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</si>
  <si>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</si>
  <si>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</si>
  <si>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</si>
  <si>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</si>
  <si>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</si>
  <si>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</si>
  <si>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</si>
  <si>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</si>
  <si>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</si>
  <si>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</si>
  <si>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</si>
  <si>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</si>
  <si>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</si>
  <si>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</si>
  <si>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</si>
  <si>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</si>
  <si>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</si>
  <si>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</si>
  <si>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</si>
  <si>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</si>
  <si>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</si>
  <si>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</si>
  <si>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</si>
  <si>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</si>
  <si>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</si>
  <si>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</si>
  <si>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</si>
  <si>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</si>
  <si>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</si>
  <si>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</si>
  <si>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</si>
  <si>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</si>
  <si>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</si>
  <si>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</si>
  <si>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</si>
  <si>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</si>
  <si>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</si>
  <si>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</si>
  <si>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</si>
  <si>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</si>
  <si>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</si>
  <si>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</si>
  <si>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</si>
  <si>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</si>
  <si>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</si>
  <si>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</si>
  <si>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</si>
  <si>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</si>
  <si>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</si>
  <si>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</si>
  <si>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</si>
  <si>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</si>
  <si>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</si>
  <si>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</si>
  <si>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</si>
  <si>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</si>
  <si>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</si>
  <si>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</si>
  <si>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</si>
  <si>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</si>
  <si>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</si>
  <si>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</si>
  <si>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</si>
  <si>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</si>
  <si>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</si>
  <si>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</si>
  <si>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</si>
  <si>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</si>
  <si>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</si>
  <si>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</si>
  <si>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</si>
  <si>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</si>
  <si>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</si>
  <si>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</si>
  <si>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</si>
  <si>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</si>
  <si>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</si>
  <si>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</si>
  <si>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</si>
  <si>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</si>
  <si>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</si>
  <si>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</si>
  <si>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</si>
  <si>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</si>
  <si>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</si>
  <si>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</si>
  <si>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</si>
  <si>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</si>
  <si>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</si>
  <si>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</si>
  <si>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</si>
  <si>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</si>
  <si>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</si>
  <si>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</si>
  <si>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</si>
  <si>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</si>
  <si>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</si>
  <si>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</si>
  <si>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</si>
  <si>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</si>
  <si>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</si>
  <si>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</si>
  <si>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</si>
  <si>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</si>
  <si>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</si>
  <si>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</si>
  <si>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</si>
  <si>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</si>
  <si>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</si>
  <si>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</si>
  <si>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</si>
  <si>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</si>
  <si>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</si>
  <si>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</si>
  <si>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</si>
  <si>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</si>
  <si>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</si>
  <si>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</si>
  <si>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</si>
  <si>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</si>
  <si>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</si>
  <si>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</si>
  <si>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</si>
  <si>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</si>
  <si>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</si>
  <si>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</si>
  <si>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</si>
  <si>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</si>
  <si>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</si>
  <si>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</si>
  <si>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</si>
  <si>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</si>
  <si>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</si>
  <si>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</si>
  <si>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</si>
  <si>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</si>
  <si>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</si>
  <si>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</si>
  <si>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</si>
  <si>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</si>
  <si>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</si>
  <si>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</si>
  <si>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</si>
  <si>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</si>
  <si>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</si>
  <si>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</si>
  <si>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</si>
  <si>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</si>
  <si>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</si>
  <si>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</si>
  <si>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</si>
  <si>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</si>
  <si>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</si>
  <si>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</si>
  <si>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</si>
  <si>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</si>
  <si>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</si>
  <si>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</si>
  <si>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</si>
  <si>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</si>
  <si>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</si>
  <si>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</si>
  <si>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</si>
  <si>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</si>
  <si>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</si>
  <si>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</si>
  <si>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</si>
  <si>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</si>
  <si>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</si>
  <si>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</si>
  <si>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</si>
  <si>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</si>
  <si>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</si>
  <si>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</si>
  <si>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</si>
  <si>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</si>
  <si>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</si>
  <si>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</si>
  <si>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</si>
  <si>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</si>
  <si>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</si>
  <si>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</si>
  <si>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</si>
  <si>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</si>
  <si>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</si>
  <si>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</si>
  <si>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</si>
  <si>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</si>
  <si>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</si>
  <si>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</si>
  <si>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</si>
  <si>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</si>
  <si>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</si>
  <si>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</si>
  <si>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</si>
  <si>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</si>
  <si>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</si>
  <si>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</si>
  <si>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</si>
  <si>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</si>
  <si>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</si>
  <si>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</si>
  <si>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</si>
  <si>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</si>
  <si>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</si>
  <si>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</si>
  <si>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</si>
  <si>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</si>
  <si>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</si>
  <si>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</si>
  <si>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</si>
  <si>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</si>
  <si>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</si>
  <si>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</si>
  <si>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</si>
  <si>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</si>
  <si>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</si>
  <si>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</si>
  <si>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</si>
  <si>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</si>
  <si>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</si>
  <si>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</si>
  <si>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</si>
  <si>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</si>
  <si>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</si>
  <si>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</si>
  <si>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</si>
  <si>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</si>
  <si>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</si>
  <si>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</si>
  <si>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</si>
  <si>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</si>
  <si>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</si>
  <si>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</si>
  <si>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</si>
  <si>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</si>
  <si>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</si>
  <si>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</si>
  <si>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</si>
  <si>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</si>
  <si>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</si>
  <si>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</si>
  <si>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</si>
  <si>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</si>
  <si>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</si>
  <si>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</si>
  <si>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</si>
  <si>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</si>
  <si>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</si>
  <si>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</si>
  <si>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</si>
  <si>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</si>
  <si>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</si>
  <si>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</si>
  <si>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</si>
  <si>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</si>
  <si>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</si>
  <si>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</si>
  <si>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</si>
  <si>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</si>
  <si>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</si>
  <si>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</si>
  <si>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</si>
  <si>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</si>
  <si>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</si>
  <si>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</si>
  <si>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</si>
  <si>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</si>
  <si>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</si>
  <si>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</si>
  <si>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</si>
  <si>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</si>
  <si>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</si>
  <si>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</si>
  <si>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</si>
  <si>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</si>
  <si>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</si>
  <si>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</si>
  <si>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</si>
  <si>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</si>
  <si>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</si>
  <si>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</si>
  <si>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</si>
  <si>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</si>
  <si>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</si>
  <si>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</si>
  <si>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</si>
  <si>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</si>
  <si>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</si>
  <si>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</si>
  <si>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</si>
  <si>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</si>
  <si>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</si>
  <si>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</si>
  <si>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</si>
  <si>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</si>
  <si>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</si>
  <si>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</si>
  <si>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</si>
  <si>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</si>
  <si>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</si>
  <si>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</si>
  <si>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</si>
  <si>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</si>
  <si>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</si>
  <si>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</si>
  <si>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</si>
  <si>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</si>
  <si>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</si>
  <si>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</si>
  <si>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</si>
  <si>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</si>
  <si>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</si>
  <si>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</si>
  <si>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</si>
  <si>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</si>
  <si>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</si>
  <si>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</si>
  <si>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</si>
  <si>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</si>
  <si>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</si>
  <si>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</si>
  <si>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</si>
  <si>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</si>
  <si>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</si>
  <si>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</si>
  <si>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</si>
  <si>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</si>
  <si>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</si>
  <si>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</si>
  <si>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</si>
  <si>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</si>
  <si>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</si>
  <si>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</si>
  <si>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</si>
  <si>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</si>
  <si>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</si>
  <si>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</si>
  <si>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</si>
  <si>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</si>
  <si>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</si>
  <si>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</si>
  <si>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</si>
  <si>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</si>
  <si>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</si>
  <si>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</si>
  <si>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</si>
  <si>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</si>
  <si>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</si>
  <si>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</si>
  <si>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</si>
  <si>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</si>
  <si>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</si>
  <si>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</si>
  <si>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</si>
  <si>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</si>
  <si>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</si>
  <si>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</si>
  <si>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</si>
  <si>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</si>
  <si>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</si>
  <si>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</si>
  <si>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</si>
  <si>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</si>
  <si>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</si>
  <si>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</si>
  <si>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</si>
  <si>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</si>
  <si>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</si>
  <si>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</si>
  <si>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</si>
  <si>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</si>
  <si>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</si>
  <si>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</si>
  <si>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</si>
  <si>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</si>
  <si>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</si>
  <si>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</si>
  <si>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</si>
  <si>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</si>
  <si>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</si>
  <si>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</si>
  <si>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</si>
  <si>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</si>
  <si>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</si>
  <si>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</si>
  <si>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</si>
  <si>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</si>
  <si>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</si>
  <si>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</si>
  <si>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</si>
  <si>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</si>
  <si>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</si>
  <si>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</si>
  <si>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</si>
  <si>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</si>
  <si>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</si>
  <si>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</si>
  <si>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</si>
  <si>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</si>
  <si>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</si>
  <si>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</si>
  <si>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</si>
  <si>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</si>
  <si>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</si>
  <si>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</si>
  <si>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</si>
  <si>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</si>
  <si>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</si>
  <si>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</si>
  <si>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</si>
  <si>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</si>
  <si>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</si>
  <si>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</si>
  <si>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</si>
  <si>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</si>
  <si>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</si>
  <si>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</si>
  <si>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</si>
  <si>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</si>
  <si>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</si>
  <si>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</si>
  <si>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</si>
  <si>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</si>
  <si>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</si>
  <si>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</si>
  <si>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</si>
  <si>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</si>
  <si>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</si>
  <si>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</si>
  <si>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</si>
  <si>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</si>
  <si>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</si>
  <si>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</si>
  <si>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</si>
  <si>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</si>
  <si>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</si>
  <si>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</si>
  <si>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</si>
  <si>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</si>
  <si>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</si>
  <si>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</si>
  <si>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</si>
  <si>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</si>
  <si>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</si>
  <si>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</si>
  <si>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</si>
  <si>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</si>
  <si>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</si>
  <si>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</si>
  <si>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</si>
  <si>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</si>
  <si>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</si>
  <si>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</si>
  <si>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</si>
  <si>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</si>
  <si>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</si>
  <si>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</si>
  <si>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</si>
  <si>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</si>
  <si>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</si>
  <si>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</si>
  <si>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</si>
  <si>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</si>
  <si>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</si>
  <si>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</si>
  <si>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</si>
  <si>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</si>
  <si>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</si>
  <si>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</si>
  <si>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</si>
  <si>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</si>
  <si>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</si>
  <si>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</si>
  <si>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</si>
  <si>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</si>
  <si>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</si>
  <si>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</si>
  <si>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</si>
  <si>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</si>
  <si>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</si>
  <si>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</si>
  <si>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</si>
  <si>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</si>
  <si>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</si>
  <si>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</si>
  <si>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</si>
  <si>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</si>
  <si>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</si>
  <si>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</si>
  <si>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</si>
  <si>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</si>
  <si>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</si>
  <si>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</si>
  <si>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</si>
  <si>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</si>
  <si>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</si>
  <si>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</si>
  <si>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</si>
  <si>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</si>
  <si>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</si>
  <si>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</si>
  <si>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</si>
  <si>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</si>
  <si>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</si>
  <si>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</si>
  <si>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</si>
  <si>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</si>
  <si>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</si>
  <si>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</si>
  <si>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</si>
  <si>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</si>
  <si>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</si>
  <si>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</si>
  <si>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</si>
  <si>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</si>
  <si>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</si>
  <si>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</si>
  <si>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</si>
  <si>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</si>
  <si>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</si>
  <si>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</si>
  <si>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</si>
  <si>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</si>
  <si>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</si>
  <si>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</si>
  <si>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</si>
  <si>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</si>
  <si>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</si>
  <si>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</si>
  <si>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</si>
  <si>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</si>
  <si>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</si>
  <si>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</si>
  <si>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</si>
  <si>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</si>
  <si>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</si>
  <si>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</si>
  <si>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</si>
  <si>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</si>
  <si>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</si>
  <si>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</si>
  <si>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</si>
  <si>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</si>
  <si>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</si>
  <si>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</si>
  <si>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</si>
  <si>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</si>
  <si>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</si>
  <si>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</si>
  <si>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</si>
  <si>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</si>
  <si>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</si>
  <si>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</si>
  <si>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</si>
  <si>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</si>
  <si>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</si>
  <si>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</si>
  <si>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</si>
  <si>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</si>
  <si>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</si>
  <si>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</si>
  <si>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</si>
  <si>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</si>
  <si>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</si>
  <si>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</si>
  <si>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</si>
  <si>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</si>
  <si>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</si>
  <si>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</si>
  <si>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</si>
  <si>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</si>
  <si>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</si>
  <si>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</si>
  <si>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</si>
  <si>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</si>
  <si>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</si>
  <si>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</si>
  <si>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</si>
  <si>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</si>
  <si>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</si>
  <si>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</si>
  <si>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</si>
  <si>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</si>
  <si>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</si>
  <si>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</si>
  <si>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</si>
  <si>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</si>
  <si>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</si>
  <si>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</si>
  <si>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</si>
  <si>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</si>
  <si>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</si>
  <si>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</si>
  <si>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</si>
  <si>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</si>
  <si>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</si>
  <si>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</si>
  <si>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</si>
  <si>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</si>
  <si>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</si>
  <si>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</si>
  <si>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</si>
  <si>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</si>
  <si>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</si>
  <si>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</si>
  <si>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</si>
  <si>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</si>
  <si>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</si>
  <si>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</si>
  <si>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</si>
  <si>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</si>
  <si>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</si>
  <si>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</si>
  <si>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</si>
  <si>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</si>
  <si>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</si>
  <si>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</si>
  <si>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</si>
  <si>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</si>
  <si>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</si>
  <si>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</si>
  <si>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</si>
  <si>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</si>
  <si>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</si>
  <si>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</si>
  <si>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</si>
  <si>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</si>
  <si>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</si>
  <si>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</si>
  <si>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</si>
  <si>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</si>
  <si>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</si>
  <si>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</si>
  <si>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</si>
  <si>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</si>
  <si>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</si>
  <si>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</si>
  <si>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</si>
  <si>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</si>
  <si>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</si>
  <si>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</si>
  <si>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</si>
  <si>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</si>
  <si>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</si>
  <si>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</si>
  <si>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</si>
  <si>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</si>
  <si>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</si>
  <si>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</si>
  <si>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</si>
  <si>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</si>
  <si>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</si>
  <si>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</si>
  <si>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</si>
  <si>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</si>
  <si>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</si>
  <si>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</si>
  <si>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</si>
  <si>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</si>
  <si>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</si>
  <si>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</si>
  <si>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</si>
  <si>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</si>
  <si>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</si>
  <si>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</si>
  <si>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</si>
  <si>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</si>
  <si>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</si>
  <si>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</si>
  <si>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</si>
  <si>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</si>
  <si>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</si>
  <si>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</si>
  <si>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</si>
  <si>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</si>
  <si>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</si>
  <si>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</si>
  <si>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</si>
  <si>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</si>
  <si>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</si>
  <si>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</si>
  <si>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</si>
  <si>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</si>
  <si>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</si>
  <si>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</si>
  <si>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</si>
  <si>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</si>
  <si>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</si>
  <si>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</si>
  <si>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</si>
  <si>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</si>
  <si>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</si>
  <si>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</si>
  <si>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</si>
  <si>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</si>
  <si>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</si>
  <si>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</si>
  <si>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</si>
  <si>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</si>
  <si>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</si>
  <si>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</si>
  <si>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</si>
  <si>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</si>
  <si>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</si>
  <si>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</si>
  <si>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</si>
  <si>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</si>
  <si>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</si>
  <si>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</si>
  <si>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</si>
  <si>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</si>
  <si>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</si>
  <si>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</si>
  <si>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</si>
  <si>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</si>
  <si>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</si>
  <si>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</si>
  <si>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</si>
  <si>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</si>
  <si>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</si>
  <si>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</si>
  <si>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</si>
  <si>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</si>
  <si>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</si>
  <si>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</si>
  <si>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</si>
  <si>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</si>
  <si>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</si>
  <si>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</si>
  <si>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</si>
  <si>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</si>
  <si>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</si>
  <si>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</si>
  <si>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</si>
  <si>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</si>
  <si>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</si>
  <si>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</si>
  <si>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</si>
  <si>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</si>
  <si>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</si>
  <si>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</si>
  <si>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</si>
  <si>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</si>
  <si>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</si>
  <si>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</si>
  <si>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</si>
  <si>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</si>
  <si>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</si>
  <si>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</si>
  <si>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</si>
  <si>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</si>
  <si>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</si>
  <si>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</si>
  <si>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</si>
  <si>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</si>
  <si>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</si>
  <si>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</si>
  <si>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</si>
  <si>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</si>
  <si>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</si>
  <si>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</si>
  <si>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</si>
  <si>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</si>
  <si>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</si>
  <si>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</si>
  <si>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</si>
  <si>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</si>
  <si>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</si>
  <si>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</si>
  <si>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</si>
  <si>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</si>
  <si>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</si>
  <si>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</si>
  <si>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</si>
  <si>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</si>
  <si>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</si>
  <si>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</si>
  <si>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</si>
  <si>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</si>
  <si>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</si>
  <si>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</si>
  <si>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</si>
  <si>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</si>
  <si>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</si>
  <si>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</si>
  <si>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</si>
  <si>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</si>
  <si>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</si>
  <si>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</si>
  <si>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</si>
  <si>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</si>
  <si>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</si>
  <si>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</si>
  <si>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</si>
  <si>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</si>
  <si>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</si>
  <si>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</si>
  <si>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</si>
  <si>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</si>
  <si>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</si>
  <si>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</si>
  <si>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</si>
  <si>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</si>
  <si>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</si>
  <si>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</si>
  <si>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</si>
  <si>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</si>
  <si>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</si>
  <si>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</si>
  <si>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</si>
  <si>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</si>
  <si>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</si>
  <si>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</si>
  <si>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</si>
  <si>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</si>
  <si>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</si>
  <si>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</si>
  <si>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</si>
  <si>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</si>
  <si>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</si>
  <si>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</si>
  <si>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</si>
  <si>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</si>
  <si>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</si>
  <si>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</si>
  <si>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</si>
  <si>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</si>
  <si>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</si>
  <si>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</si>
  <si>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</si>
  <si>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</si>
  <si>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</si>
  <si>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</si>
  <si>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</si>
  <si>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</si>
  <si>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</si>
  <si>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</si>
  <si>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</si>
  <si>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</si>
  <si>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</si>
  <si>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</si>
  <si>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</si>
  <si>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</si>
  <si>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</si>
  <si>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</si>
  <si>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</si>
  <si>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</si>
  <si>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</si>
  <si>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</si>
  <si>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</si>
  <si>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</si>
  <si>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</si>
  <si>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</si>
  <si>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</si>
  <si>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</si>
  <si>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</si>
  <si>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</si>
  <si>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</si>
  <si>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</si>
  <si>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</si>
  <si>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</si>
  <si>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</si>
  <si>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</si>
  <si>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</si>
  <si>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</si>
  <si>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</si>
  <si>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</si>
  <si>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</si>
  <si>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</si>
  <si>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</si>
  <si>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</si>
  <si>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</si>
  <si>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</si>
  <si>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</si>
  <si>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</si>
  <si>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</si>
  <si>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</si>
  <si>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</si>
  <si>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</si>
  <si>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</si>
  <si>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</si>
  <si>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</si>
  <si>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</si>
  <si>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</si>
  <si>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</si>
  <si>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</si>
  <si>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</si>
  <si>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</si>
  <si>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</si>
  <si>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</si>
  <si>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</si>
  <si>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</si>
  <si>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</si>
  <si>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</si>
  <si>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</si>
  <si>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</si>
  <si>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</si>
  <si>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</si>
  <si>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</si>
  <si>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</si>
  <si>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</si>
  <si>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</si>
  <si>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</si>
  <si>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</si>
  <si>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</si>
  <si>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</si>
  <si>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</si>
  <si>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</si>
  <si>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</si>
  <si>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</si>
  <si>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</si>
  <si>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</si>
  <si>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</si>
  <si>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</si>
  <si>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</si>
  <si>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</si>
  <si>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</si>
  <si>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</si>
  <si>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</si>
  <si>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</si>
  <si>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</si>
  <si>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</si>
  <si>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</si>
  <si>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</si>
  <si>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</si>
  <si>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</si>
  <si>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</si>
  <si>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</si>
  <si>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</si>
  <si>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</si>
  <si>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</si>
  <si>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</si>
  <si>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</si>
  <si>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</si>
  <si>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</si>
  <si>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</si>
  <si>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</si>
  <si>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</si>
  <si>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</si>
  <si>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</si>
  <si>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</si>
  <si>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</si>
  <si>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</si>
  <si>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</si>
  <si>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</si>
  <si>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</si>
  <si>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</si>
  <si>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</si>
  <si>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</si>
  <si>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</si>
  <si>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</si>
  <si>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</si>
  <si>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</si>
  <si>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</si>
  <si>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</si>
  <si>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</si>
  <si>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</si>
  <si>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</si>
  <si>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</si>
  <si>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</si>
  <si>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</si>
  <si>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</si>
  <si>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</si>
  <si>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</si>
  <si>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</si>
  <si>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</si>
  <si>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</si>
  <si>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</si>
  <si>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</si>
  <si>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</si>
  <si>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</si>
  <si>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</si>
  <si>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</si>
  <si>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</si>
  <si>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</si>
  <si>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</si>
  <si>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</si>
  <si>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</si>
  <si>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</si>
  <si>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</si>
  <si>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</si>
  <si>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</si>
  <si>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</si>
  <si>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</si>
  <si>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</si>
  <si>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</si>
  <si>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</si>
  <si>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</si>
  <si>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</si>
  <si>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</si>
  <si>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</si>
  <si>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</si>
  <si>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</si>
  <si>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</si>
  <si>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</si>
  <si>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</si>
  <si>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</si>
  <si>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</si>
  <si>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</si>
  <si>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</si>
  <si>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</si>
  <si>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</si>
  <si>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</si>
  <si>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</si>
  <si>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</si>
  <si>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</si>
  <si>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</si>
  <si>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</si>
  <si>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</si>
  <si>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</si>
  <si>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</si>
  <si>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</si>
  <si>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</si>
  <si>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</si>
  <si>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</si>
  <si>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</si>
  <si>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</si>
  <si>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</si>
  <si>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</si>
  <si>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</si>
  <si>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</si>
  <si>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</si>
  <si>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</si>
  <si>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</si>
  <si>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</si>
  <si>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</si>
  <si>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</si>
  <si>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</si>
  <si>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</si>
  <si>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</si>
  <si>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</si>
  <si>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</si>
  <si>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</si>
  <si>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</si>
  <si>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</si>
  <si>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</si>
  <si>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</si>
  <si>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</si>
  <si>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</si>
  <si>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</si>
  <si>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</si>
  <si>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</si>
  <si>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</si>
  <si>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</si>
  <si>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</si>
  <si>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</si>
  <si>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</si>
  <si>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</si>
  <si>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</si>
  <si>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</si>
  <si>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</si>
  <si>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</si>
  <si>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</si>
  <si>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</si>
  <si>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</si>
  <si>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</si>
  <si>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</si>
  <si>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</si>
  <si>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</si>
  <si>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</si>
  <si>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</si>
  <si>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</si>
  <si>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</si>
  <si>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</si>
  <si>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</si>
  <si>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</si>
  <si>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</si>
  <si>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</si>
  <si>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</si>
  <si>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</si>
  <si>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</si>
  <si>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</si>
  <si>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</si>
  <si>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</si>
  <si>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</si>
  <si>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</si>
  <si>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</si>
  <si>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</si>
  <si>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</si>
  <si>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</si>
  <si>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</si>
  <si>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</si>
  <si>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</si>
  <si>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</si>
  <si>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</si>
  <si>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</si>
  <si>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</si>
  <si>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</si>
  <si>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</si>
  <si>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</si>
  <si>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</si>
  <si>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</si>
  <si>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</si>
  <si>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</si>
  <si>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</si>
  <si>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</si>
  <si>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</si>
  <si>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</si>
  <si>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</si>
  <si>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</si>
  <si>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</si>
  <si>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</si>
  <si>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</si>
  <si>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</si>
  <si>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</si>
  <si>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</si>
  <si>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</si>
  <si>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</si>
  <si>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</si>
  <si>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</si>
  <si>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</si>
  <si>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</si>
  <si>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</si>
  <si>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</si>
  <si>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</si>
  <si>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</si>
  <si>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</si>
  <si>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</si>
  <si>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</si>
  <si>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</si>
  <si>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</si>
  <si>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</si>
  <si>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</si>
  <si>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</si>
  <si>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</si>
  <si>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</si>
  <si>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</si>
  <si>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</si>
  <si>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</si>
  <si>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</si>
  <si>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</si>
  <si>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</si>
  <si>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</si>
  <si>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</si>
  <si>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</si>
  <si>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</si>
  <si>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</si>
  <si>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</si>
  <si>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</si>
  <si>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</si>
  <si>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</si>
  <si>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</si>
  <si>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</si>
  <si>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</si>
  <si>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</si>
  <si>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</si>
  <si>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</si>
  <si>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</si>
  <si>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</si>
  <si>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</si>
  <si>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</si>
  <si>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</si>
  <si>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</si>
  <si>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</si>
  <si>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</si>
  <si>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</si>
  <si>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</si>
  <si>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</si>
  <si>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</si>
  <si>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</si>
  <si>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</si>
  <si>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</si>
  <si>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</si>
  <si>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</si>
  <si>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</si>
  <si>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</si>
  <si>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</si>
  <si>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</si>
  <si>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</si>
  <si>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</si>
  <si>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</si>
  <si>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</si>
  <si>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</si>
  <si>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</si>
  <si>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</si>
  <si>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</si>
  <si>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</si>
  <si>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</si>
  <si>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</si>
  <si>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</si>
  <si>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</si>
  <si>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</si>
  <si>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</si>
  <si>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</si>
  <si>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</si>
  <si>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</si>
  <si>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</si>
  <si>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</si>
  <si>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</si>
  <si>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</si>
  <si>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</si>
  <si>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</si>
  <si>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</si>
  <si>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</si>
  <si>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</si>
  <si>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</si>
  <si>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</si>
  <si>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</si>
  <si>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</si>
  <si>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</si>
  <si>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</si>
  <si>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</si>
  <si>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</si>
  <si>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</si>
  <si>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</si>
  <si>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</si>
  <si>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</si>
  <si>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</si>
  <si>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</si>
  <si>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</si>
  <si>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</si>
  <si>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</si>
  <si>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</si>
  <si>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</si>
  <si>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</si>
  <si>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</si>
  <si>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</si>
  <si>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</si>
  <si>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</si>
  <si>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</si>
  <si>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</si>
  <si>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</si>
  <si>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</si>
  <si>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</si>
  <si>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</si>
  <si>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</si>
  <si>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</si>
  <si>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</si>
  <si>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</si>
  <si>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</si>
  <si>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</si>
  <si>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</si>
  <si>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</si>
  <si>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</si>
  <si>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</si>
  <si>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</si>
  <si>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</si>
  <si>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</si>
  <si>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</si>
  <si>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</si>
  <si>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</si>
  <si>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</si>
  <si>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</si>
  <si>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</si>
  <si>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</si>
  <si>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</si>
  <si>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</si>
  <si>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</si>
  <si>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</si>
  <si>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</si>
  <si>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</si>
  <si>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</si>
  <si>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</si>
  <si>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</si>
  <si>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</si>
  <si>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</si>
  <si>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</si>
  <si>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</si>
  <si>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</si>
  <si>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</si>
  <si>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</si>
  <si>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</si>
  <si>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</si>
  <si>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</si>
  <si>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</si>
  <si>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</si>
  <si>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</si>
  <si>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</si>
  <si>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</si>
  <si>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</si>
  <si>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</si>
  <si>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</si>
  <si>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</si>
  <si>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</si>
  <si>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</si>
  <si>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</si>
  <si>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</si>
  <si>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</si>
  <si>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</si>
  <si>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</si>
  <si>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</si>
  <si>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</si>
  <si>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</si>
  <si>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</si>
  <si>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</si>
  <si>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</si>
  <si>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</si>
  <si>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</si>
  <si>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</si>
  <si>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</si>
  <si>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</si>
  <si>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</si>
  <si>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</si>
  <si>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</si>
  <si>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</si>
  <si>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</si>
  <si>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</si>
  <si>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</si>
  <si>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</si>
  <si>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</si>
  <si>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</si>
  <si>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</si>
  <si>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</si>
  <si>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</si>
  <si>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</si>
  <si>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</si>
  <si>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</si>
  <si>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</si>
  <si>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</si>
  <si>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</si>
  <si>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</si>
  <si>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</si>
  <si>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</si>
  <si>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</si>
  <si>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</si>
  <si>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</si>
  <si>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</si>
  <si>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</si>
  <si>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</si>
  <si>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</si>
  <si>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</si>
  <si>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</si>
  <si>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</si>
  <si>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</si>
  <si>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</si>
  <si>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</si>
  <si>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</si>
  <si>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</si>
  <si>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</si>
  <si>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</si>
  <si>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</si>
  <si>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</si>
  <si>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</si>
  <si>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</si>
  <si>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</si>
  <si>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</si>
  <si>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</si>
  <si>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</si>
  <si>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</si>
  <si>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</si>
  <si>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</si>
  <si>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</si>
  <si>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</si>
  <si>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</si>
  <si>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</si>
  <si>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</si>
  <si>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</si>
  <si>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</si>
  <si>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</si>
  <si>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</si>
  <si>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</si>
  <si>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</si>
  <si>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</si>
  <si>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</si>
  <si>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</si>
  <si>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</si>
  <si>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</si>
  <si>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</si>
  <si>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</si>
  <si>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</si>
  <si>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</si>
  <si>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</si>
  <si>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</si>
  <si>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</si>
  <si>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</si>
  <si>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</si>
  <si>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</si>
  <si>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</si>
  <si>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</si>
  <si>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</si>
  <si>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</si>
  <si>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</si>
  <si>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</si>
  <si>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</si>
  <si>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</si>
  <si>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</si>
  <si>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</si>
  <si>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</si>
  <si>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</si>
  <si>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</si>
  <si>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</si>
  <si>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</si>
  <si>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</si>
  <si>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</si>
  <si>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</si>
  <si>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</si>
  <si>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</si>
  <si>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</si>
  <si>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</si>
  <si>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</si>
  <si>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</si>
  <si>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</si>
  <si>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</si>
  <si>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</si>
  <si>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</si>
  <si>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</si>
  <si>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</si>
  <si>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</si>
  <si>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</si>
  <si>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</si>
  <si>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</si>
  <si>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</si>
  <si>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</si>
  <si>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</si>
  <si>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</si>
  <si>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</si>
  <si>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</si>
  <si>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</si>
  <si>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</si>
  <si>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</si>
  <si>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</si>
  <si>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</si>
  <si>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</si>
  <si>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</si>
  <si>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</si>
  <si>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</si>
  <si>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</si>
  <si>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</si>
  <si>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</si>
  <si>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</si>
  <si>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</si>
  <si>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</si>
  <si>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</si>
  <si>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</si>
  <si>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</si>
  <si>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</si>
  <si>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</si>
  <si>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</si>
  <si>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</si>
  <si>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</si>
  <si>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</si>
  <si>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</si>
  <si>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</si>
  <si>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</si>
  <si>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</si>
  <si>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</si>
  <si>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</si>
  <si>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</si>
  <si>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</si>
  <si>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</si>
  <si>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</si>
  <si>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</si>
  <si>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</si>
  <si>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</si>
  <si>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</si>
  <si>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</si>
  <si>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</si>
  <si>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</si>
  <si>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</si>
  <si>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</si>
  <si>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</si>
  <si>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</si>
  <si>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</si>
  <si>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</si>
  <si>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</si>
  <si>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</si>
  <si>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</si>
  <si>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</si>
  <si>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</si>
  <si>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</si>
  <si>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</si>
  <si>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</si>
  <si>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</si>
  <si>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</si>
  <si>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</si>
  <si>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</si>
  <si>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</si>
  <si>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</si>
  <si>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</si>
  <si>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</si>
  <si>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</si>
  <si>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</si>
  <si>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</si>
  <si>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</si>
  <si>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</si>
  <si>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</si>
  <si>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</si>
  <si>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</si>
  <si>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</si>
  <si>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</si>
  <si>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</si>
  <si>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</si>
  <si>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</si>
  <si>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</si>
  <si>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</si>
  <si>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</si>
  <si>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</si>
  <si>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</si>
  <si>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</si>
  <si>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</si>
  <si>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</si>
  <si>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</si>
  <si>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</si>
  <si>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</si>
  <si>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</si>
  <si>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</si>
  <si>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</si>
  <si>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</si>
  <si>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</si>
  <si>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</si>
  <si>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</si>
  <si>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</si>
  <si>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</si>
  <si>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</si>
  <si>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</si>
  <si>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</si>
  <si>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</si>
  <si>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</si>
  <si>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</si>
  <si>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</si>
  <si>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</si>
  <si>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</si>
  <si>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</si>
  <si>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</si>
  <si>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</si>
  <si>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</si>
  <si>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</si>
  <si>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</si>
  <si>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</si>
  <si>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</si>
  <si>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</si>
  <si>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</si>
  <si>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</si>
  <si>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</si>
  <si>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</si>
  <si>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</si>
  <si>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</si>
  <si>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</si>
  <si>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</si>
  <si>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</si>
  <si>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</si>
  <si>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</si>
  <si>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</si>
  <si>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</si>
  <si>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</si>
  <si>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</si>
  <si>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</si>
  <si>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</si>
  <si>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</si>
  <si>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</si>
  <si>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</si>
  <si>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</si>
  <si>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</si>
  <si>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</si>
  <si>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</si>
  <si>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</si>
  <si>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</si>
  <si>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</si>
  <si>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</si>
  <si>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</si>
  <si>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</si>
  <si>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</si>
  <si>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</si>
  <si>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</si>
  <si>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</si>
  <si>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</si>
  <si>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</si>
  <si>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</si>
  <si>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</si>
  <si>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</si>
  <si>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</si>
  <si>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</si>
  <si>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</si>
  <si>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</si>
  <si>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</si>
  <si>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</si>
  <si>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</si>
  <si>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</si>
  <si>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</si>
  <si>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</si>
  <si>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</si>
  <si>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</si>
  <si>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</si>
  <si>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</si>
  <si>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</si>
  <si>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</si>
  <si>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</si>
  <si>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</si>
  <si>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</si>
  <si>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</si>
  <si>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</si>
  <si>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</si>
  <si>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</si>
  <si>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</si>
  <si>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</si>
  <si>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</si>
  <si>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</si>
  <si>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</si>
  <si>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</si>
  <si>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</si>
  <si>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</si>
  <si>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</si>
  <si>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</si>
  <si>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</si>
  <si>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</si>
  <si>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</si>
  <si>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</si>
  <si>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</si>
  <si>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</si>
  <si>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</si>
  <si>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</si>
  <si>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</si>
  <si>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</si>
  <si>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</si>
  <si>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</si>
  <si>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</si>
  <si>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</si>
  <si>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</si>
  <si>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</si>
  <si>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</si>
  <si>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</si>
  <si>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</si>
  <si>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</si>
  <si>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</si>
  <si>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</si>
  <si>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</si>
  <si>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</si>
  <si>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</si>
  <si>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</si>
  <si>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</si>
  <si>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</si>
  <si>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</si>
  <si>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</si>
  <si>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</si>
  <si>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</si>
  <si>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</si>
  <si>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</si>
  <si>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</si>
  <si>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</si>
  <si>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</si>
  <si>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</si>
  <si>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</si>
  <si>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</si>
  <si>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</si>
  <si>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</si>
  <si>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</si>
  <si>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</si>
  <si>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</si>
  <si>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</si>
  <si>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</si>
  <si>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</si>
  <si>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</si>
  <si>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</si>
  <si>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</si>
  <si>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</si>
  <si>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</si>
  <si>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</si>
  <si>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</si>
  <si>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</si>
  <si>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</si>
  <si>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</si>
  <si>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</si>
  <si>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</si>
  <si>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</si>
  <si>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</si>
  <si>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</si>
  <si>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</si>
  <si>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</si>
  <si>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</si>
  <si>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</si>
  <si>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</si>
  <si>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</si>
  <si>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</si>
  <si>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</si>
  <si>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</si>
  <si>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</si>
  <si>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</si>
  <si>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</si>
  <si>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</si>
  <si>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</si>
  <si>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</si>
  <si>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</si>
  <si>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</si>
  <si>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</si>
  <si>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</si>
  <si>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</si>
  <si>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</si>
  <si>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</si>
  <si>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</si>
  <si>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</si>
  <si>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</si>
  <si>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</si>
  <si>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</si>
  <si>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</si>
  <si>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</si>
  <si>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</si>
  <si>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</si>
  <si>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</si>
  <si>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</si>
  <si>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</si>
  <si>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</si>
  <si>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</si>
  <si>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</si>
  <si>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</si>
  <si>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</si>
  <si>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</si>
  <si>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</si>
  <si>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</si>
  <si>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</si>
  <si>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</si>
  <si>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</si>
  <si>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</si>
  <si>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</si>
  <si>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</si>
  <si>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</si>
  <si>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</si>
  <si>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</si>
  <si>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</si>
  <si>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</si>
  <si>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</si>
  <si>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</si>
  <si>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</si>
  <si>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</si>
  <si>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</si>
  <si>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</si>
  <si>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</si>
  <si>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</si>
  <si>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</si>
  <si>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</si>
  <si>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</si>
  <si>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</si>
  <si>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</si>
  <si>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</si>
  <si>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</si>
  <si>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</si>
  <si>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</si>
  <si>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</si>
  <si>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</si>
  <si>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</si>
  <si>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</si>
  <si>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</si>
  <si>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</si>
  <si>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</si>
  <si>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</si>
  <si>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</si>
  <si>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</si>
  <si>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</si>
  <si>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</si>
  <si>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</si>
  <si>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</si>
  <si>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</si>
  <si>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</si>
  <si>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</si>
  <si>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</si>
  <si>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</si>
  <si>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</si>
  <si>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</si>
  <si>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</si>
  <si>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</si>
  <si>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</si>
  <si>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</si>
  <si>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</si>
  <si>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</si>
  <si>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</si>
  <si>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</si>
  <si>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</si>
  <si>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</si>
  <si>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</si>
  <si>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</si>
  <si>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</si>
  <si>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</si>
  <si>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</si>
  <si>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</si>
  <si>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</si>
  <si>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</si>
  <si>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</si>
  <si>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</si>
  <si>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</si>
  <si>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</si>
  <si>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</si>
  <si>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</si>
  <si>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</si>
  <si>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</si>
  <si>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</si>
  <si>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</si>
  <si>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</si>
  <si>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</si>
  <si>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</si>
  <si>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</si>
  <si>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</si>
  <si>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</si>
  <si>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</si>
  <si>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</si>
  <si>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</si>
  <si>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</si>
  <si>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</si>
  <si>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</si>
  <si>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</si>
  <si>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</si>
  <si>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</si>
  <si>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</si>
  <si>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</si>
  <si>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</si>
  <si>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</si>
  <si>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</si>
  <si>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</si>
  <si>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</si>
  <si>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</si>
  <si>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</si>
  <si>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</si>
  <si>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</si>
  <si>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</si>
  <si>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</si>
  <si>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</si>
  <si>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</si>
  <si>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</si>
  <si>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</si>
  <si>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</si>
  <si>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</si>
  <si>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</si>
  <si>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</si>
  <si>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</si>
  <si>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</si>
  <si>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</si>
  <si>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</si>
  <si>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</si>
  <si>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</si>
  <si>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</si>
  <si>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</si>
  <si>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</si>
  <si>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</si>
  <si>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</si>
  <si>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</si>
  <si>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</si>
  <si>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</si>
  <si>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</si>
  <si>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</si>
  <si>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</si>
  <si>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</si>
  <si>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</si>
  <si>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</si>
  <si>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</si>
  <si>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</si>
  <si>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</si>
  <si>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</si>
  <si>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</si>
  <si>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</si>
  <si>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</si>
  <si>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</si>
  <si>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</si>
  <si>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</si>
  <si>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</si>
  <si>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</si>
  <si>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</si>
  <si>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</si>
  <si>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</si>
  <si>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</si>
  <si>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</si>
  <si>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</si>
  <si>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</si>
  <si>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</si>
  <si>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</si>
  <si>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</si>
  <si>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</si>
  <si>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</si>
  <si>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</si>
  <si>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</si>
  <si>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</si>
  <si>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</si>
  <si>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</si>
  <si>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</si>
  <si>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</si>
  <si>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</si>
  <si>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</si>
  <si>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</si>
  <si>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</si>
  <si>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</si>
  <si>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</si>
  <si>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</si>
  <si>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</si>
  <si>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</si>
  <si>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</si>
  <si>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</si>
  <si>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</si>
  <si>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</si>
  <si>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</si>
  <si>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</si>
  <si>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</si>
  <si>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</si>
  <si>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</si>
  <si>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</si>
  <si>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</si>
  <si>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</si>
  <si>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</si>
  <si>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</si>
  <si>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</si>
  <si>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</si>
  <si>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</si>
  <si>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</si>
  <si>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</si>
  <si>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</si>
  <si>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</si>
  <si>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</si>
  <si>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</si>
  <si>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</si>
  <si>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</si>
  <si>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</si>
  <si>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</si>
  <si>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</si>
  <si>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</si>
  <si>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</si>
  <si>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</si>
  <si>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</si>
  <si>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</si>
  <si>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</si>
  <si>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</si>
  <si>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</si>
  <si>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</si>
  <si>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</si>
  <si>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</si>
  <si>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</si>
  <si>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</si>
  <si>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</si>
  <si>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</si>
  <si>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</si>
  <si>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</si>
  <si>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</si>
  <si>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</si>
  <si>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</si>
  <si>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</si>
  <si>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</si>
  <si>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</si>
  <si>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</si>
  <si>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</si>
  <si>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</si>
  <si>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</si>
  <si>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</si>
  <si>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</si>
  <si>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</si>
  <si>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</si>
  <si>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</si>
  <si>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</si>
  <si>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</si>
  <si>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</si>
  <si>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</si>
  <si>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</si>
  <si>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</si>
  <si>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</si>
  <si>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</si>
  <si>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</si>
  <si>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</si>
  <si>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</si>
  <si>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</si>
  <si>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</si>
  <si>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</si>
  <si>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</si>
  <si>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</si>
  <si>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</si>
  <si>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</si>
  <si>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</si>
  <si>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</si>
  <si>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</si>
  <si>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</si>
  <si>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</si>
  <si>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</si>
  <si>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</si>
  <si>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</si>
  <si>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</si>
  <si>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</si>
  <si>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</si>
  <si>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</si>
  <si>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</si>
  <si>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</si>
  <si>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</si>
  <si>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</si>
  <si>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</si>
  <si>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</si>
  <si>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</si>
  <si>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</si>
  <si>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</si>
  <si>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</si>
  <si>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</si>
  <si>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</si>
  <si>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</si>
  <si>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</si>
  <si>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</si>
  <si>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</si>
  <si>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</si>
  <si>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</si>
  <si>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</si>
  <si>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</si>
  <si>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</si>
  <si>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</si>
  <si>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</si>
  <si>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</si>
  <si>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</si>
  <si>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</si>
  <si>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</si>
  <si>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</si>
  <si>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</si>
  <si>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</si>
  <si>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</si>
  <si>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</si>
  <si>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</si>
  <si>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</si>
  <si>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</si>
  <si>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</si>
  <si>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</si>
  <si>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</si>
  <si>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</si>
  <si>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</si>
  <si>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</si>
  <si>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</si>
  <si>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</si>
  <si>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</si>
  <si>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</si>
  <si>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</si>
  <si>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</si>
  <si>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</si>
  <si>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</si>
  <si>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</si>
  <si>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</si>
  <si>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</si>
  <si>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</si>
  <si>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</si>
  <si>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</si>
  <si>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</si>
  <si>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</si>
  <si>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</si>
  <si>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</si>
  <si>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</si>
  <si>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</si>
  <si>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</si>
  <si>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</si>
  <si>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</si>
  <si>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</si>
  <si>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</si>
  <si>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</si>
  <si>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</si>
  <si>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</si>
  <si>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</si>
  <si>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</si>
  <si>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</si>
  <si>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</si>
  <si>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</si>
  <si>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</si>
  <si>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</si>
  <si>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</si>
  <si>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</si>
  <si>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</si>
  <si>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</si>
  <si>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</si>
  <si>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</si>
  <si>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</si>
  <si>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</si>
  <si>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</si>
  <si>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</si>
  <si>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</si>
  <si>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</si>
  <si>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</si>
  <si>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</si>
  <si>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</si>
  <si>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</si>
  <si>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</si>
  <si>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</si>
  <si>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</si>
  <si>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</si>
  <si>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</si>
  <si>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</si>
  <si>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</si>
  <si>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</si>
  <si>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</si>
  <si>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</si>
  <si>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</si>
  <si>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</si>
  <si>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</si>
  <si>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</si>
  <si>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</si>
  <si>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</si>
  <si>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</si>
  <si>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</si>
  <si>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</si>
  <si>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</si>
  <si>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</si>
  <si>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</si>
  <si>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</si>
  <si>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</si>
  <si>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</si>
  <si>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</si>
  <si>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</si>
  <si>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</si>
  <si>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</si>
  <si>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</si>
  <si>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</si>
  <si>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</si>
  <si>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</si>
  <si>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</si>
  <si>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</si>
  <si>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</si>
  <si>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</si>
  <si>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</si>
  <si>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</si>
  <si>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</si>
  <si>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</si>
  <si>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</si>
  <si>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</si>
  <si>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</si>
  <si>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</si>
  <si>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</si>
  <si>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</si>
  <si>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</si>
  <si>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</si>
  <si>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</si>
  <si>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</si>
  <si>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</si>
  <si>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</si>
  <si>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</si>
  <si>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</si>
  <si>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</si>
  <si>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</si>
  <si>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</si>
  <si>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</si>
  <si>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</si>
  <si>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</si>
  <si>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</si>
  <si>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</si>
  <si>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</si>
  <si>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</si>
  <si>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</si>
  <si>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</si>
  <si>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</si>
  <si>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</si>
  <si>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</si>
  <si>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</si>
  <si>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</si>
  <si>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</si>
  <si>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</si>
  <si>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</si>
  <si>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</si>
  <si>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</si>
  <si>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</si>
  <si>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</si>
  <si>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</si>
  <si>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</si>
  <si>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</si>
  <si>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</si>
  <si>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</si>
  <si>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</si>
  <si>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</si>
  <si>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</si>
  <si>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</si>
  <si>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</si>
  <si>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</si>
  <si>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</si>
  <si>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</si>
  <si>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</si>
  <si>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</si>
  <si>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</si>
  <si>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</si>
  <si>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</si>
  <si>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</si>
  <si>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</si>
  <si>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</si>
  <si>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</si>
  <si>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</si>
  <si>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</si>
  <si>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</si>
  <si>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</si>
  <si>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</si>
  <si>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</si>
  <si>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</si>
  <si>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</si>
  <si>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</si>
  <si>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</si>
  <si>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</si>
  <si>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</si>
  <si>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</si>
  <si>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</si>
  <si>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</si>
  <si>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</si>
  <si>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</si>
  <si>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</si>
  <si>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</si>
  <si>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</si>
  <si>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</si>
  <si>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</si>
  <si>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</si>
  <si>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</si>
  <si>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</si>
  <si>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</si>
  <si>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</si>
  <si>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</si>
  <si>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</si>
  <si>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</si>
  <si>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</si>
  <si>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</si>
  <si>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</si>
  <si>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</si>
  <si>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</si>
  <si>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</si>
  <si>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</si>
  <si>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</si>
  <si>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</si>
  <si>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</si>
  <si>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</si>
  <si>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</si>
  <si>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</si>
  <si>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</si>
  <si>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</si>
  <si>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</si>
  <si>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</si>
  <si>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</si>
  <si>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</si>
  <si>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</si>
  <si>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</si>
  <si>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</si>
  <si>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</si>
  <si>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</si>
  <si>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</si>
  <si>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</si>
  <si>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</si>
  <si>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</si>
  <si>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</si>
  <si>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</si>
  <si>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</si>
  <si>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</si>
  <si>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</si>
  <si>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</si>
  <si>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</si>
  <si>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</si>
  <si>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</si>
  <si>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</si>
  <si>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</si>
  <si>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</si>
  <si>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</si>
  <si>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</si>
  <si>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</si>
  <si>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</si>
  <si>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</si>
  <si>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</si>
  <si>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</si>
  <si>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</si>
  <si>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</si>
  <si>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</si>
  <si>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</si>
  <si>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</si>
  <si>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</si>
  <si>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</si>
  <si>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</si>
  <si>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</si>
  <si>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</si>
  <si>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</si>
  <si>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</si>
  <si>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</si>
  <si>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</si>
  <si>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</si>
  <si>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</si>
  <si>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</si>
  <si>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</si>
  <si>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</si>
  <si>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</si>
  <si>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</si>
  <si>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</si>
  <si>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</si>
  <si>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</si>
  <si>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</si>
  <si>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</si>
  <si>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</si>
  <si>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</si>
  <si>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</si>
  <si>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</si>
  <si>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</si>
  <si>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</si>
  <si>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</si>
  <si>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</si>
  <si>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</si>
  <si>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</si>
  <si>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</si>
  <si>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</si>
  <si>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</si>
  <si>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</si>
  <si>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</si>
  <si>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</si>
  <si>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</si>
  <si>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</si>
  <si>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</si>
  <si>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</si>
  <si>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</si>
  <si>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</si>
  <si>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</si>
  <si>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</si>
  <si>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</si>
  <si>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</si>
  <si>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</si>
  <si>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</si>
  <si>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</si>
  <si>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</si>
  <si>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</si>
  <si>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</si>
  <si>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</si>
  <si>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</si>
  <si>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</si>
  <si>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</si>
  <si>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</si>
  <si>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</si>
  <si>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</si>
  <si>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</si>
  <si>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</si>
  <si>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</si>
  <si>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</si>
  <si>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</si>
  <si>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</si>
  <si>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</si>
  <si>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</si>
  <si>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</si>
  <si>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</si>
  <si>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</si>
  <si>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</si>
  <si>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</si>
  <si>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</si>
  <si>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</si>
  <si>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</si>
  <si>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</si>
  <si>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</si>
  <si>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</si>
  <si>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</si>
  <si>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</si>
  <si>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</si>
  <si>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</si>
  <si>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</si>
  <si>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</si>
  <si>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</si>
  <si>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</si>
  <si>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</si>
  <si>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</si>
  <si>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</si>
  <si>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</si>
  <si>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</si>
  <si>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</si>
  <si>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</si>
  <si>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</si>
  <si>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</si>
  <si>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</si>
  <si>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</si>
  <si>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</si>
  <si>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</si>
  <si>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</si>
  <si>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</si>
  <si>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</si>
  <si>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</si>
  <si>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</si>
  <si>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</si>
  <si>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</si>
  <si>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</si>
  <si>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</si>
  <si>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</si>
  <si>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</si>
  <si>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</si>
  <si>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</si>
  <si>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</si>
  <si>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</si>
  <si>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</si>
  <si>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</si>
  <si>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</si>
  <si>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</si>
  <si>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</si>
  <si>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</si>
  <si>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</si>
  <si>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</si>
  <si>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</si>
  <si>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</si>
  <si>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</si>
  <si>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</si>
  <si>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</si>
  <si>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</si>
  <si>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</si>
  <si>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</si>
  <si>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</si>
  <si>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</si>
  <si>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</si>
  <si>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</si>
  <si>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</si>
  <si>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</si>
  <si>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</si>
  <si>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</si>
  <si>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</si>
  <si>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</si>
  <si>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</si>
  <si>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</si>
  <si>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</si>
  <si>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</si>
  <si>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</si>
  <si>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</si>
  <si>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</si>
  <si>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</si>
  <si>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</si>
  <si>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</si>
  <si>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</si>
  <si>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</si>
  <si>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</si>
  <si>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</si>
  <si>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</si>
  <si>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</si>
  <si>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</si>
  <si>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</si>
  <si>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</si>
  <si>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</si>
  <si>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</si>
  <si>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</si>
  <si>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</si>
  <si>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</si>
  <si>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</si>
  <si>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</si>
  <si>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</si>
  <si>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</si>
  <si>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</si>
  <si>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</si>
  <si>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</si>
  <si>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</si>
  <si>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</si>
  <si>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</si>
  <si>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</si>
  <si>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</si>
  <si>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</si>
  <si>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</si>
  <si>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</si>
  <si>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</si>
  <si>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</si>
  <si>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</si>
  <si>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</si>
  <si>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</si>
  <si>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</si>
  <si>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</si>
  <si>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</si>
  <si>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</si>
  <si>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</si>
  <si>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</si>
  <si>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</si>
  <si>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</si>
  <si>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</si>
  <si>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</si>
  <si>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</si>
  <si>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</si>
  <si>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</si>
  <si>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</si>
  <si>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</si>
  <si>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</si>
  <si>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</si>
  <si>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</si>
  <si>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</si>
  <si>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</si>
  <si>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</si>
  <si>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</si>
  <si>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</si>
  <si>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</si>
  <si>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</si>
  <si>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</si>
  <si>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</si>
  <si>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</si>
  <si>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</si>
  <si>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</si>
  <si>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</si>
  <si>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</si>
  <si>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</si>
  <si>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</si>
  <si>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</si>
  <si>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</si>
  <si>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</si>
  <si>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</si>
  <si>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</si>
  <si>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</si>
  <si>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</si>
  <si>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</si>
  <si>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</si>
  <si>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</si>
  <si>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</si>
  <si>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</si>
  <si>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</si>
  <si>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</si>
  <si>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</si>
  <si>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</si>
  <si>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</si>
  <si>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</si>
  <si>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</si>
  <si>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</si>
  <si>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</si>
  <si>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</si>
  <si>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</si>
  <si>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</si>
  <si>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</si>
  <si>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</si>
  <si>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</si>
  <si>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</si>
  <si>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</si>
  <si>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</si>
  <si>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</si>
  <si>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</si>
  <si>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</si>
  <si>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</si>
  <si>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</si>
  <si>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</si>
  <si>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</si>
  <si>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</si>
  <si>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</si>
  <si>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</si>
  <si>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</si>
  <si>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</si>
  <si>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</si>
  <si>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</si>
  <si>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</si>
  <si>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</si>
  <si>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</si>
  <si>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</si>
  <si>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</si>
  <si>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</si>
  <si>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</si>
  <si>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</si>
  <si>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</si>
  <si>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</si>
  <si>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</si>
  <si>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</si>
  <si>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</si>
  <si>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</si>
  <si>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</si>
  <si>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</si>
  <si>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</si>
  <si>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</si>
  <si>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</si>
  <si>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</si>
  <si>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</si>
  <si>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</si>
  <si>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</si>
  <si>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</si>
  <si>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</si>
  <si>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</si>
  <si>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</si>
  <si>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</si>
  <si>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</si>
  <si>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</si>
  <si>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</si>
  <si>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</si>
  <si>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</si>
  <si>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</si>
  <si>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</si>
  <si>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</si>
  <si>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</si>
  <si>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</si>
  <si>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</si>
  <si>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</si>
  <si>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</si>
  <si>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</si>
  <si>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</si>
  <si>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</si>
  <si>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</si>
  <si>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</si>
  <si>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</si>
  <si>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</si>
  <si>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</si>
  <si>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</si>
  <si>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</si>
  <si>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</si>
  <si>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</si>
  <si>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</si>
  <si>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</si>
  <si>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</si>
  <si>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</si>
  <si>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</si>
  <si>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</si>
  <si>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</si>
  <si>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</si>
  <si>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</si>
  <si>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</si>
  <si>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</si>
  <si>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</si>
  <si>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</si>
  <si>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</si>
  <si>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</si>
  <si>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</si>
  <si>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</si>
  <si>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</si>
  <si>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</si>
  <si>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</si>
  <si>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</si>
  <si>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</si>
  <si>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</si>
  <si>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</si>
  <si>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</si>
  <si>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</si>
  <si>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</si>
  <si>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</si>
  <si>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</si>
  <si>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</si>
  <si>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</si>
  <si>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</si>
  <si>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</si>
  <si>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</si>
  <si>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</si>
  <si>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</si>
  <si>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</si>
  <si>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</si>
  <si>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</si>
  <si>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</si>
  <si>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</si>
  <si>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</si>
  <si>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</si>
  <si>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</si>
  <si>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</si>
  <si>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</si>
  <si>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</si>
  <si>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</si>
  <si>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</si>
  <si>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</si>
  <si>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</si>
  <si>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</si>
  <si>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</si>
  <si>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</si>
  <si>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</si>
  <si>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</si>
  <si>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</si>
  <si>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</si>
  <si>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</si>
  <si>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</si>
  <si>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</si>
  <si>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</si>
  <si>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</si>
  <si>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</si>
  <si>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</si>
  <si>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</si>
  <si>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</si>
  <si>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</si>
  <si>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</si>
  <si>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</si>
  <si>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</si>
  <si>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</si>
  <si>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</si>
  <si>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</si>
  <si>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</si>
  <si>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</si>
  <si>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</si>
  <si>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</si>
  <si>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</si>
  <si>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</si>
  <si>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</si>
  <si>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</si>
  <si>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</si>
  <si>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</si>
  <si>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</si>
  <si>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</si>
  <si>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</si>
  <si>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</si>
  <si>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</si>
  <si>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</si>
  <si>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</si>
  <si>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</si>
  <si>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</si>
  <si>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</si>
  <si>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</si>
  <si>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</si>
  <si>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</si>
  <si>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</si>
  <si>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</si>
  <si>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</si>
  <si>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</si>
  <si>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</si>
  <si>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</si>
  <si>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</si>
  <si>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</si>
  <si>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</si>
  <si>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</si>
  <si>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</si>
  <si>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</si>
  <si>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</si>
  <si>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</si>
  <si>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</si>
  <si>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</si>
  <si>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</si>
  <si>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</si>
  <si>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</si>
  <si>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</si>
  <si>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</si>
  <si>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</si>
  <si>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</si>
  <si>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</si>
  <si>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</si>
  <si>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</si>
  <si>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</si>
  <si>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</si>
  <si>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</si>
  <si>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</si>
  <si>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</si>
  <si>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</si>
  <si>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</si>
  <si>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</si>
  <si>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</si>
  <si>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</si>
  <si>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</si>
  <si>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</si>
  <si>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</si>
  <si>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</si>
  <si>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</si>
  <si>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</si>
  <si>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</si>
  <si>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</si>
  <si>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</si>
  <si>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</si>
  <si>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</si>
  <si>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</si>
  <si>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</si>
  <si>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</si>
  <si>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</si>
  <si>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</si>
  <si>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</si>
  <si>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</si>
  <si>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</si>
  <si>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</si>
  <si>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</si>
  <si>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</si>
  <si>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</si>
  <si>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</si>
  <si>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</si>
  <si>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</si>
  <si>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</si>
  <si>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</si>
  <si>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</si>
  <si>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</si>
  <si>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</si>
  <si>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</si>
  <si>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</si>
  <si>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</si>
  <si>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</si>
  <si>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</si>
  <si>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</si>
  <si>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</si>
  <si>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</si>
  <si>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</si>
  <si>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</si>
  <si>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</si>
  <si>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</si>
  <si>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</si>
  <si>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</si>
  <si>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</si>
  <si>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</si>
  <si>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</si>
  <si>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</si>
  <si>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</si>
  <si>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</si>
  <si>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</si>
  <si>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</si>
  <si>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</si>
  <si>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</si>
  <si>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</si>
  <si>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</si>
  <si>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</si>
  <si>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</si>
  <si>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</si>
  <si>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</si>
  <si>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</si>
  <si>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</si>
  <si>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</si>
  <si>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</si>
  <si>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</si>
  <si>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</si>
  <si>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</si>
  <si>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</si>
  <si>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</si>
  <si>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</si>
  <si>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</si>
  <si>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</si>
  <si>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</si>
  <si>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</si>
  <si>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</si>
  <si>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</si>
  <si>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</si>
  <si>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</si>
  <si>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</si>
  <si>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</si>
  <si>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</si>
  <si>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</si>
  <si>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</si>
  <si>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</si>
  <si>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</si>
  <si>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</si>
  <si>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</si>
  <si>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</si>
  <si>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</si>
  <si>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</si>
  <si>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</si>
  <si>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</si>
  <si>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</si>
  <si>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</si>
  <si>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</si>
  <si>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</si>
  <si>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</si>
  <si>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</si>
  <si>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</si>
  <si>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</si>
  <si>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</si>
  <si>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</si>
  <si>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</si>
  <si>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</si>
  <si>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</si>
  <si>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</si>
  <si>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</si>
  <si>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</si>
  <si>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</si>
  <si>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</si>
  <si>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</si>
  <si>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</si>
  <si>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</si>
  <si>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</si>
  <si>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</si>
  <si>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</si>
  <si>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</si>
  <si>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</si>
  <si>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</si>
  <si>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</si>
  <si>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</si>
  <si>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</si>
  <si>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</si>
  <si>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</si>
  <si>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</si>
  <si>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</si>
  <si>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</si>
  <si>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</si>
  <si>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</si>
  <si>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</si>
  <si>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</si>
  <si>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</si>
  <si>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</si>
  <si>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</si>
  <si>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</si>
  <si>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</si>
  <si>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</si>
  <si>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</si>
  <si>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</si>
  <si>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</si>
  <si>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</si>
  <si>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</si>
  <si>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</si>
  <si>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</si>
  <si>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</si>
  <si>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</si>
  <si>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</si>
  <si>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</si>
  <si>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</si>
  <si>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</si>
  <si>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</si>
  <si>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</si>
  <si>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</si>
  <si>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</si>
  <si>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</si>
  <si>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</si>
  <si>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</si>
  <si>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</si>
  <si>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</si>
  <si>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</si>
  <si>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</si>
  <si>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</si>
  <si>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</si>
  <si>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</si>
  <si>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</si>
  <si>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</si>
  <si>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</si>
  <si>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</si>
  <si>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</si>
  <si>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</si>
  <si>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</si>
  <si>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</si>
  <si>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</si>
  <si>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</si>
  <si>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</si>
  <si>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</si>
  <si>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</si>
  <si>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</si>
  <si>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</si>
  <si>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</si>
  <si>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</si>
  <si>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</si>
  <si>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</si>
  <si>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</si>
  <si>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</si>
  <si>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</si>
  <si>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</si>
  <si>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</si>
  <si>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</si>
  <si>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</si>
  <si>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</si>
  <si>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</si>
  <si>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</si>
  <si>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</si>
  <si>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</si>
  <si>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</si>
  <si>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</si>
  <si>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</si>
  <si>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</si>
  <si>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</si>
  <si>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</si>
  <si>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</si>
  <si>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</si>
  <si>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</si>
  <si>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</si>
  <si>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</si>
  <si>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</si>
  <si>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</si>
  <si>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</si>
  <si>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</si>
  <si>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</si>
  <si>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</si>
  <si>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</si>
  <si>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</si>
  <si>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</si>
  <si>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</si>
  <si>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</si>
  <si>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</si>
  <si>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</si>
  <si>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</si>
  <si>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</si>
  <si>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</si>
  <si>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</si>
  <si>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</si>
  <si>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</si>
  <si>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</si>
  <si>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</si>
  <si>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</si>
  <si>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</si>
  <si>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</si>
  <si>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</si>
  <si>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</si>
  <si>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</si>
  <si>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</si>
  <si>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</si>
  <si>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</si>
  <si>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</si>
  <si>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</si>
  <si>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</si>
  <si>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</si>
  <si>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</si>
  <si>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</si>
  <si>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</si>
  <si>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</si>
  <si>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</si>
  <si>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</si>
  <si>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</si>
  <si>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</si>
  <si>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</si>
  <si>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</si>
  <si>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</si>
  <si>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</si>
  <si>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</si>
  <si>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</si>
  <si>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</si>
  <si>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</si>
  <si>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</si>
  <si>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</si>
  <si>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</si>
  <si>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</si>
  <si>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</si>
  <si>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</si>
  <si>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</si>
  <si>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</si>
  <si>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</si>
  <si>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</si>
  <si>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</si>
  <si>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</si>
  <si>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</si>
  <si>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</si>
  <si>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</si>
  <si>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</si>
  <si>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</si>
  <si>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</si>
  <si>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</si>
  <si>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</si>
  <si>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</si>
  <si>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</si>
  <si>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</si>
  <si>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</si>
  <si>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</si>
  <si>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</si>
  <si>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</si>
  <si>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</si>
  <si>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</si>
  <si>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</si>
  <si>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</si>
  <si>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</si>
  <si>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</si>
  <si>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</si>
  <si>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</si>
  <si>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</si>
  <si>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</si>
  <si>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</si>
  <si>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</si>
  <si>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</si>
  <si>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</si>
  <si>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</si>
  <si>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</si>
  <si>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</si>
  <si>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</si>
  <si>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</si>
  <si>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</si>
  <si>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</si>
  <si>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</si>
  <si>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</si>
  <si>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</si>
  <si>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</si>
  <si>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</si>
  <si>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</si>
  <si>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</si>
  <si>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</si>
  <si>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</si>
  <si>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</si>
  <si>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</si>
  <si>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</si>
  <si>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</si>
  <si>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</si>
  <si>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</si>
  <si>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</si>
  <si>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</si>
  <si>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</si>
  <si>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</si>
  <si>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</si>
  <si>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</si>
  <si>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</si>
  <si>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</si>
  <si>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</si>
  <si>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</si>
  <si>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</si>
  <si>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</si>
  <si>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</si>
  <si>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</si>
  <si>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</si>
  <si>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</si>
  <si>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</si>
  <si>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</si>
  <si>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</si>
  <si>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</si>
  <si>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</si>
  <si>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</si>
  <si>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</si>
  <si>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</si>
  <si>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</si>
  <si>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</si>
  <si>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</si>
  <si>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</si>
  <si>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</si>
  <si>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</si>
  <si>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</si>
  <si>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</si>
  <si>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</si>
  <si>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</si>
  <si>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</si>
  <si>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</si>
  <si>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</si>
  <si>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</si>
  <si>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</si>
  <si>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</si>
  <si>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</si>
  <si>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</si>
  <si>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</si>
  <si>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</si>
  <si>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</si>
  <si>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</si>
  <si>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</si>
  <si>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</si>
  <si>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</si>
  <si>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</si>
  <si>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</si>
  <si>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</si>
  <si>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</si>
  <si>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</si>
  <si>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</si>
  <si>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</si>
  <si>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</si>
  <si>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</si>
  <si>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</si>
  <si>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</si>
  <si>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</si>
  <si>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</si>
  <si>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</si>
  <si>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</si>
  <si>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</si>
  <si>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</si>
  <si>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</si>
  <si>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</si>
  <si>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</si>
  <si>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</si>
  <si>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</si>
  <si>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</si>
  <si>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</si>
  <si>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</si>
  <si>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</si>
  <si>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</si>
  <si>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</si>
  <si>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</si>
  <si>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</si>
  <si>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</si>
  <si>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</si>
  <si>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</si>
  <si>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</si>
  <si>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</si>
  <si>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</si>
  <si>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</si>
  <si>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</si>
  <si>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</si>
  <si>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</si>
  <si>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</si>
  <si>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</si>
  <si>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</si>
  <si>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</si>
  <si>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</si>
  <si>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</si>
  <si>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</si>
  <si>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</si>
  <si>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</si>
  <si>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</si>
  <si>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</si>
  <si>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</si>
  <si>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</si>
  <si>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</si>
  <si>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</si>
  <si>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</si>
  <si>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</si>
  <si>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</si>
  <si>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</si>
  <si>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</si>
  <si>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</si>
  <si>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</si>
  <si>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</si>
  <si>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</si>
  <si>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</si>
  <si>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</si>
  <si>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</si>
  <si>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</si>
  <si>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</si>
  <si>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</si>
  <si>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</si>
  <si>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</si>
  <si>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</si>
  <si>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</si>
  <si>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</si>
  <si>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</si>
  <si>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</si>
  <si>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</si>
  <si>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</si>
  <si>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</si>
  <si>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</si>
  <si>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</si>
  <si>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</si>
  <si>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</si>
  <si>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</si>
  <si>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</si>
  <si>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</si>
  <si>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</si>
  <si>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</si>
  <si>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</si>
  <si>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</si>
  <si>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</si>
  <si>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</si>
  <si>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</si>
  <si>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</si>
  <si>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</si>
  <si>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</si>
  <si>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</si>
  <si>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</si>
  <si>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</si>
  <si>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</si>
  <si>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</si>
  <si>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</si>
  <si>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</si>
  <si>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</si>
  <si>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</si>
  <si>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</si>
  <si>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</si>
  <si>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</si>
  <si>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</si>
  <si>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</si>
  <si>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</si>
  <si>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</si>
  <si>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</si>
  <si>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</si>
  <si>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</si>
  <si>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</si>
  <si>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</si>
  <si>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</si>
  <si>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</si>
  <si>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</si>
  <si>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</si>
  <si>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</si>
  <si>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</si>
  <si>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</si>
  <si>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</si>
  <si>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</si>
  <si>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</si>
  <si>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</si>
  <si>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</si>
  <si>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</si>
  <si>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</si>
  <si>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</si>
  <si>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</si>
  <si>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</si>
  <si>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</si>
  <si>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</si>
  <si>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</si>
  <si>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</si>
  <si>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</si>
  <si>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</si>
  <si>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</si>
  <si>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</si>
  <si>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</si>
  <si>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</si>
  <si>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</si>
  <si>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</si>
  <si>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</si>
  <si>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</si>
  <si>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</si>
  <si>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</si>
  <si>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</si>
  <si>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</si>
  <si>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</si>
  <si>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</si>
  <si>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</si>
  <si>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</si>
  <si>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</si>
  <si>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</si>
  <si>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</si>
  <si>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</si>
  <si>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</si>
  <si>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</si>
  <si>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</si>
  <si>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</si>
  <si>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</si>
  <si>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</si>
  <si>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</si>
  <si>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</si>
  <si>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</si>
  <si>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</si>
  <si>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</si>
  <si>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</si>
  <si>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</si>
  <si>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</si>
  <si>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</si>
  <si>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</si>
  <si>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</si>
  <si>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</si>
  <si>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</si>
  <si>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</si>
  <si>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</si>
  <si>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</si>
  <si>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</si>
  <si>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</si>
  <si>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</si>
  <si>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</si>
  <si>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</si>
  <si>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</si>
  <si>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</si>
  <si>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</si>
  <si>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</si>
  <si>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</si>
  <si>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</si>
  <si>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</si>
  <si>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</si>
  <si>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</si>
  <si>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</si>
  <si>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</si>
  <si>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</si>
  <si>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</si>
  <si>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</si>
  <si>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</si>
  <si>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</si>
  <si>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</si>
  <si>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</si>
  <si>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</si>
  <si>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</si>
  <si>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</si>
  <si>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</si>
  <si>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</si>
  <si>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</si>
  <si>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</si>
  <si>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</si>
  <si>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</si>
  <si>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</si>
  <si>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</si>
  <si>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</si>
  <si>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</si>
  <si>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</si>
  <si>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</si>
  <si>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</si>
  <si>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</si>
  <si>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</si>
  <si>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</si>
  <si>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</si>
  <si>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</si>
  <si>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</si>
  <si>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</si>
  <si>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</si>
  <si>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</si>
  <si>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</si>
  <si>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</si>
  <si>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</si>
  <si>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</si>
  <si>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</si>
  <si>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</si>
  <si>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</si>
  <si>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</si>
  <si>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</si>
  <si>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</si>
  <si>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</si>
  <si>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</si>
  <si>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</si>
  <si>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</si>
  <si>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</si>
  <si>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</si>
  <si>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</si>
  <si>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</si>
  <si>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</si>
  <si>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</si>
  <si>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</si>
  <si>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</si>
  <si>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</si>
  <si>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</si>
  <si>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</si>
  <si>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</si>
  <si>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</si>
  <si>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</si>
  <si>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</si>
  <si>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</si>
  <si>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</si>
  <si>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</si>
  <si>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</si>
  <si>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</si>
  <si>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</si>
  <si>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</si>
  <si>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</si>
  <si>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</si>
  <si>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</si>
  <si>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</si>
  <si>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</si>
  <si>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</si>
  <si>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</si>
  <si>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</si>
  <si>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</si>
  <si>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</si>
  <si>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</si>
  <si>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</si>
  <si>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</si>
  <si>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</si>
  <si>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</si>
  <si>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</si>
  <si>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</si>
  <si>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</si>
  <si>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</si>
  <si>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</si>
  <si>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</si>
  <si>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</si>
  <si>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</si>
  <si>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</si>
  <si>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</si>
  <si>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</si>
  <si>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</si>
  <si>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</si>
  <si>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</si>
  <si>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</si>
  <si>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</si>
  <si>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</si>
  <si>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</si>
  <si>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</si>
  <si>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</si>
  <si>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</si>
  <si>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</si>
  <si>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</si>
  <si>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</si>
  <si>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</si>
  <si>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</si>
  <si>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</si>
  <si>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</si>
  <si>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</si>
  <si>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</si>
  <si>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</si>
  <si>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</si>
  <si>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</si>
  <si>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</si>
  <si>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</si>
  <si>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</si>
  <si>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</si>
  <si>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</si>
  <si>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</si>
  <si>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</si>
  <si>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</si>
  <si>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</si>
  <si>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</si>
  <si>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</si>
  <si>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</si>
  <si>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</si>
  <si>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</si>
  <si>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</si>
  <si>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</si>
  <si>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</si>
  <si>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</si>
  <si>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</si>
  <si>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</si>
  <si>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</si>
  <si>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</si>
  <si>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</si>
  <si>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</si>
  <si>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</si>
  <si>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</si>
  <si>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</si>
  <si>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</si>
  <si>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</si>
  <si>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</si>
  <si>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</si>
  <si>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</si>
  <si>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</si>
  <si>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</si>
  <si>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</si>
  <si>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</si>
  <si>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</si>
  <si>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</si>
  <si>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</si>
  <si>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</si>
  <si>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</si>
  <si>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</si>
  <si>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</si>
  <si>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</si>
  <si>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</si>
  <si>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</si>
  <si>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</si>
  <si>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</si>
  <si>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</si>
  <si>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</si>
  <si>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</si>
  <si>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</si>
  <si>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</si>
  <si>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</si>
  <si>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</si>
  <si>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</si>
  <si>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</si>
  <si>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</si>
  <si>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</si>
  <si>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</si>
  <si>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</si>
  <si>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</si>
  <si>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</si>
  <si>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</si>
  <si>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</si>
  <si>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</si>
  <si>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</si>
  <si>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</si>
  <si>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</si>
  <si>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</si>
  <si>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</si>
  <si>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</si>
  <si>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</si>
  <si>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</si>
  <si>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</si>
  <si>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</si>
  <si>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</si>
  <si>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</si>
  <si>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</si>
  <si>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</si>
  <si>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</si>
  <si>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</si>
  <si>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</si>
  <si>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</si>
  <si>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</si>
  <si>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</si>
  <si>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</si>
  <si>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</si>
  <si>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</si>
  <si>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</si>
  <si>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</si>
  <si>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</si>
  <si>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</si>
  <si>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</si>
  <si>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</si>
  <si>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</si>
  <si>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</si>
  <si>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</si>
  <si>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</si>
  <si>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</si>
  <si>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</si>
  <si>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</si>
  <si>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</si>
  <si>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</si>
  <si>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</si>
  <si>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</si>
  <si>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</si>
  <si>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</si>
  <si>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</si>
  <si>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</si>
  <si>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</si>
  <si>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</si>
  <si>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</si>
  <si>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</si>
  <si>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</si>
  <si>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</si>
  <si>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</si>
  <si>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</si>
  <si>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</si>
  <si>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</si>
  <si>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</si>
  <si>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</si>
  <si>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</si>
  <si>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</si>
  <si>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</si>
  <si>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</si>
  <si>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</si>
  <si>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</si>
  <si>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</si>
  <si>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</si>
  <si>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</si>
  <si>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</si>
  <si>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</si>
  <si>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</si>
  <si>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</si>
  <si>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</si>
  <si>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</si>
  <si>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</si>
  <si>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</si>
  <si>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</si>
  <si>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</si>
  <si>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</si>
  <si>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</si>
  <si>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</si>
  <si>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</si>
  <si>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</si>
  <si>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</si>
  <si>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</si>
  <si>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</si>
  <si>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</si>
  <si>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</si>
  <si>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</si>
  <si>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</si>
  <si>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</si>
  <si>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</si>
  <si>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</si>
  <si>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</si>
  <si>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</si>
  <si>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</si>
  <si>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</si>
  <si>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</si>
  <si>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</si>
  <si>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</si>
  <si>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</si>
  <si>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</si>
  <si>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</si>
  <si>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</si>
  <si>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</si>
  <si>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</si>
  <si>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</si>
  <si>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</si>
  <si>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</si>
  <si>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</si>
  <si>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</si>
  <si>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</si>
  <si>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</si>
  <si>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</si>
  <si>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</si>
  <si>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</si>
  <si>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</si>
  <si>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</si>
  <si>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</si>
  <si>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</si>
  <si>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</si>
  <si>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</si>
  <si>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</si>
  <si>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</si>
  <si>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</si>
  <si>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</si>
  <si>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</si>
  <si>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</si>
  <si>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</si>
  <si>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</si>
  <si>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</si>
  <si>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</si>
  <si>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</si>
  <si>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</si>
  <si>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</si>
  <si>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</si>
  <si>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</si>
  <si>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</si>
  <si>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</si>
  <si>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</si>
  <si>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</si>
  <si>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</si>
  <si>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</si>
  <si>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</si>
  <si>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</si>
  <si>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</si>
  <si>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</si>
  <si>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</si>
  <si>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</si>
  <si>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</si>
  <si>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</si>
  <si>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</si>
  <si>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</si>
  <si>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</si>
  <si>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</si>
  <si>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</si>
  <si>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</si>
  <si>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</si>
  <si>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</si>
  <si>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</si>
  <si>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</si>
  <si>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</si>
  <si>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</si>
  <si>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</si>
  <si>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</si>
  <si>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</si>
  <si>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</si>
  <si>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</si>
  <si>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</si>
  <si>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</si>
  <si>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</si>
  <si>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</si>
  <si>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</si>
  <si>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</si>
  <si>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</si>
  <si>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</si>
  <si>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</si>
  <si>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</si>
  <si>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</si>
  <si>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</si>
  <si>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</si>
  <si>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</si>
  <si>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</si>
  <si>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</si>
  <si>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</si>
  <si>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</si>
  <si>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</si>
  <si>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</si>
  <si>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</si>
  <si>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</si>
  <si>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</si>
  <si>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</si>
  <si>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</si>
  <si>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</si>
  <si>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</si>
  <si>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</si>
  <si>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</si>
  <si>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</si>
  <si>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</si>
  <si>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</si>
  <si>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</si>
  <si>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</si>
  <si>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</si>
  <si>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</si>
  <si>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</si>
  <si>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</si>
  <si>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</si>
  <si>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</si>
  <si>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</si>
  <si>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</si>
  <si>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</si>
  <si>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</si>
  <si>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</si>
  <si>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</si>
  <si>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</si>
  <si>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</si>
  <si>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</si>
  <si>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</si>
  <si>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</si>
  <si>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</si>
  <si>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</si>
  <si>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</si>
  <si>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</si>
  <si>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</si>
  <si>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</si>
  <si>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</si>
  <si>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</si>
  <si>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</si>
  <si>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</si>
  <si>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</si>
  <si>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</si>
  <si>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</si>
  <si>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</si>
  <si>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</si>
  <si>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</si>
  <si>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</si>
  <si>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</si>
  <si>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</si>
  <si>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</si>
  <si>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</si>
  <si>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</si>
  <si>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</si>
  <si>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</si>
  <si>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</si>
  <si>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</si>
  <si>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</si>
  <si>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</si>
  <si>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</si>
  <si>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</si>
  <si>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</si>
  <si>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</si>
  <si>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</si>
  <si>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</si>
  <si>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</si>
  <si>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</si>
  <si>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</si>
  <si>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</si>
  <si>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</si>
  <si>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</si>
  <si>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</si>
  <si>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</si>
  <si>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</si>
  <si>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</si>
  <si>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</si>
  <si>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</si>
  <si>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</si>
  <si>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</si>
  <si>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</si>
  <si>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</si>
  <si>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</si>
  <si>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</si>
  <si>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</si>
  <si>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</si>
  <si>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</si>
  <si>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</si>
  <si>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</si>
  <si>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</si>
  <si>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</si>
  <si>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</si>
  <si>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</si>
  <si>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</si>
  <si>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</si>
  <si>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</si>
  <si>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</si>
  <si>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</si>
  <si>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</si>
  <si>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</si>
  <si>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</si>
  <si>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</si>
  <si>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</si>
  <si>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</si>
  <si>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</si>
  <si>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</si>
  <si>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</si>
  <si>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</si>
  <si>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</si>
  <si>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</si>
  <si>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</si>
  <si>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</si>
  <si>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</si>
  <si>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</si>
  <si>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</si>
  <si>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</si>
  <si>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</si>
  <si>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</si>
  <si>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</si>
  <si>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</si>
  <si>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</si>
  <si>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</si>
  <si>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</si>
  <si>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</si>
  <si>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</si>
  <si>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</si>
  <si>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</si>
  <si>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</si>
  <si>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</si>
  <si>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</si>
  <si>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</si>
  <si>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</si>
  <si>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</si>
  <si>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</si>
  <si>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</si>
  <si>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</si>
  <si>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</si>
  <si>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</si>
  <si>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</si>
  <si>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</si>
  <si>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</si>
  <si>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</si>
  <si>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</si>
  <si>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</si>
  <si>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</si>
  <si>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</si>
  <si>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</si>
  <si>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</si>
  <si>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</si>
  <si>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</si>
  <si>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</si>
  <si>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</si>
  <si>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</si>
  <si>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</si>
  <si>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</si>
  <si>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</si>
  <si>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</si>
  <si>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</si>
  <si>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</si>
  <si>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</si>
  <si>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</si>
  <si>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</si>
  <si>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</si>
  <si>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</si>
  <si>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</si>
  <si>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</si>
  <si>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</si>
  <si>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</si>
  <si>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</si>
  <si>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</si>
  <si>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</si>
  <si>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</si>
  <si>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</si>
  <si>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</si>
  <si>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</si>
  <si>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</si>
  <si>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</si>
  <si>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</si>
  <si>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</si>
  <si>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</si>
  <si>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</si>
  <si>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</si>
  <si>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</si>
  <si>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</si>
  <si>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</si>
  <si>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</si>
  <si>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</si>
  <si>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</si>
  <si>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</si>
  <si>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</si>
  <si>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</si>
  <si>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</si>
  <si>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</si>
  <si>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</si>
  <si>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</si>
  <si>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</si>
  <si>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</si>
  <si>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</si>
  <si>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</si>
  <si>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</si>
  <si>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</si>
  <si>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</si>
  <si>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</si>
  <si>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</si>
  <si>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</si>
  <si>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</si>
  <si>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</si>
  <si>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</si>
  <si>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</si>
  <si>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</si>
  <si>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</si>
  <si>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</si>
  <si>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</si>
  <si>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</si>
  <si>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</si>
  <si>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</si>
  <si>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</si>
  <si>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</si>
  <si>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</si>
  <si>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</si>
  <si>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</si>
  <si>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</si>
  <si>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</si>
  <si>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</si>
  <si>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</si>
  <si>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</si>
  <si>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</si>
  <si>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</si>
  <si>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</si>
  <si>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</si>
  <si>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</si>
  <si>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</si>
  <si>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</si>
  <si>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</si>
  <si>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</si>
  <si>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</si>
  <si>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</si>
  <si>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</si>
  <si>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</si>
  <si>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</si>
  <si>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</si>
  <si>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</si>
  <si>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</si>
  <si>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</si>
  <si>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</si>
  <si>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</si>
  <si>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</si>
  <si>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</si>
  <si>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</si>
  <si>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</si>
  <si>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</si>
  <si>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</si>
  <si>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</si>
  <si>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</si>
  <si>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</si>
  <si>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</si>
  <si>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</si>
  <si>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</si>
  <si>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</si>
  <si>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</si>
  <si>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</si>
  <si>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</si>
  <si>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</si>
  <si>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</si>
  <si>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</si>
  <si>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</si>
  <si>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</si>
  <si>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</si>
  <si>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</si>
  <si>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</si>
  <si>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</si>
  <si>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</si>
  <si>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</si>
  <si>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</si>
  <si>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</si>
  <si>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</si>
  <si>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</si>
  <si>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</si>
  <si>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</si>
  <si>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</si>
  <si>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</si>
  <si>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</si>
  <si>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</si>
  <si>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</si>
  <si>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</si>
  <si>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</si>
  <si>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</si>
  <si>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</si>
  <si>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</si>
  <si>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</si>
  <si>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</si>
  <si>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</si>
  <si>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</si>
  <si>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</si>
  <si>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</si>
  <si>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</si>
  <si>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</si>
  <si>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</si>
  <si>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</si>
  <si>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</si>
  <si>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</si>
  <si>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</si>
  <si>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</si>
  <si>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</si>
  <si>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</si>
  <si>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</si>
  <si>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</si>
  <si>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</si>
  <si>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</si>
  <si>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</si>
  <si>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</si>
  <si>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</si>
  <si>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</si>
  <si>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</si>
  <si>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</si>
  <si>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</si>
  <si>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</si>
  <si>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</si>
  <si>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</si>
  <si>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</si>
  <si>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</si>
  <si>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</si>
  <si>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</si>
  <si>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</si>
  <si>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</si>
  <si>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</si>
  <si>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</si>
  <si>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</si>
  <si>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</si>
  <si>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</si>
  <si>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</si>
  <si>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</si>
  <si>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</si>
  <si>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</si>
  <si>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</si>
  <si>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</si>
  <si>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</si>
  <si>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</si>
  <si>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</si>
  <si>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</si>
  <si>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</si>
  <si>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</si>
  <si>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</si>
  <si>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</si>
  <si>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</si>
  <si>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</si>
  <si>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</si>
  <si>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</si>
  <si>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</si>
  <si>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</si>
  <si>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</si>
  <si>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</si>
  <si>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</si>
  <si>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</si>
  <si>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</si>
  <si>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</si>
  <si>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</si>
  <si>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</si>
  <si>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</si>
  <si>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</si>
  <si>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</si>
  <si>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</si>
  <si>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</si>
  <si>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</si>
  <si>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</si>
  <si>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</si>
  <si>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</si>
  <si>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</si>
  <si>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</si>
  <si>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</si>
  <si>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</si>
  <si>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</si>
  <si>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</si>
  <si>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</si>
  <si>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</si>
  <si>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</si>
  <si>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</si>
  <si>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</si>
  <si>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</si>
  <si>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</si>
  <si>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</si>
  <si>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</si>
  <si>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</si>
  <si>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</si>
  <si>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</si>
  <si>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</si>
  <si>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</si>
  <si>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</si>
  <si>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</si>
  <si>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</si>
  <si>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</si>
  <si>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</si>
  <si>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</si>
  <si>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</si>
  <si>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</si>
  <si>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</si>
  <si>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</si>
  <si>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</si>
  <si>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</si>
  <si>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</si>
  <si>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</si>
  <si>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</si>
  <si>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</si>
  <si>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</si>
  <si>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</si>
  <si>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</si>
  <si>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</si>
  <si>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</si>
  <si>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</si>
  <si>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</si>
  <si>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</si>
  <si>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</si>
  <si>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</si>
  <si>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</si>
  <si>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</si>
  <si>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</si>
  <si>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</si>
  <si>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</si>
  <si>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</si>
  <si>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</si>
  <si>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</si>
  <si>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</si>
  <si>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</si>
  <si>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</si>
  <si>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</si>
  <si>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</si>
  <si>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</si>
  <si>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</si>
  <si>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</si>
  <si>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</si>
  <si>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</si>
  <si>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</si>
  <si>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</si>
  <si>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</si>
  <si>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</si>
  <si>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</si>
  <si>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</si>
  <si>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</si>
  <si>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</si>
  <si>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</si>
  <si>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</si>
  <si>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</si>
  <si>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</si>
  <si>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</si>
  <si>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</si>
  <si>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</si>
  <si>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</si>
  <si>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</si>
  <si>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</si>
  <si>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</si>
  <si>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</si>
  <si>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</si>
  <si>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</si>
  <si>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</si>
  <si>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</si>
  <si>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</si>
  <si>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</si>
  <si>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</si>
  <si>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</si>
  <si>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</si>
  <si>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</si>
  <si>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</si>
  <si>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</si>
  <si>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</si>
  <si>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</si>
  <si>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</si>
  <si>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</si>
  <si>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</si>
  <si>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</si>
  <si>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</si>
  <si>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</si>
  <si>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</si>
  <si>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</si>
  <si>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</si>
  <si>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</si>
  <si>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</si>
  <si>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</si>
  <si>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</si>
  <si>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</si>
  <si>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</si>
  <si>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</si>
  <si>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</si>
  <si>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</si>
  <si>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</si>
  <si>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</si>
  <si>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</si>
  <si>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</si>
  <si>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</si>
  <si>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</si>
  <si>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</si>
  <si>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</si>
  <si>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</si>
  <si>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</si>
  <si>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</si>
  <si>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</si>
  <si>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</si>
  <si>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</si>
  <si>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</si>
  <si>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</si>
  <si>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</si>
  <si>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</si>
  <si>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</si>
  <si>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</si>
  <si>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</si>
  <si>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</si>
  <si>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</si>
  <si>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</si>
  <si>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</si>
  <si>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</si>
  <si>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</si>
  <si>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</si>
  <si>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</si>
  <si>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</si>
  <si>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</si>
  <si>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</si>
  <si>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</si>
  <si>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</si>
  <si>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</si>
  <si>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</si>
  <si>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</si>
  <si>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</si>
  <si>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</si>
  <si>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</si>
  <si>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</si>
  <si>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</si>
  <si>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</si>
  <si>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</si>
  <si>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</si>
  <si>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</si>
  <si>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</si>
  <si>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</si>
  <si>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</si>
  <si>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</si>
  <si>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</si>
  <si>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</si>
  <si>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</si>
  <si>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</si>
  <si>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</si>
  <si>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</si>
  <si>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</si>
  <si>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</si>
  <si>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</si>
  <si>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</si>
  <si>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</si>
  <si>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</si>
  <si>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</si>
  <si>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</si>
  <si>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</si>
  <si>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</si>
  <si>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</si>
  <si>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</si>
  <si>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</si>
  <si>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</si>
  <si>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</si>
  <si>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</si>
  <si>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</si>
  <si>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</si>
  <si>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</si>
  <si>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</si>
  <si>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</si>
  <si>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</si>
  <si>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</si>
  <si>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</si>
  <si>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</si>
  <si>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</si>
  <si>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</si>
  <si>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</si>
  <si>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</si>
  <si>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</si>
  <si>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</si>
  <si>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</si>
  <si>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</si>
  <si>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</si>
  <si>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</si>
  <si>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</si>
  <si>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</si>
  <si>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</si>
  <si>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</si>
  <si>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</si>
  <si>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</si>
  <si>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</si>
  <si>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</si>
  <si>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</si>
  <si>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</si>
  <si>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</si>
  <si>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</si>
  <si>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</si>
  <si>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</si>
  <si>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</si>
  <si>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</si>
  <si>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</si>
  <si>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</si>
  <si>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</si>
  <si>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</si>
  <si>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</si>
  <si>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</si>
  <si>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</si>
  <si>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</si>
  <si>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</si>
  <si>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</si>
  <si>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</si>
  <si>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</si>
  <si>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</si>
  <si>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</si>
  <si>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</si>
  <si>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</si>
  <si>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</si>
  <si>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</si>
  <si>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</si>
  <si>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</si>
  <si>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</si>
  <si>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</si>
  <si>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</si>
  <si>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</si>
  <si>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</si>
  <si>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</si>
  <si>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</si>
  <si>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</si>
  <si>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</si>
  <si>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</si>
  <si>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</si>
  <si>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</si>
  <si>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</si>
  <si>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</si>
  <si>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</si>
  <si>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</si>
  <si>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</si>
  <si>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</si>
  <si>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</si>
  <si>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</si>
  <si>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</si>
  <si>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</si>
  <si>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</si>
  <si>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</si>
  <si>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</si>
  <si>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</si>
  <si>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</si>
  <si>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</si>
  <si>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</si>
  <si>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</si>
  <si>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</si>
  <si>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</si>
  <si>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</si>
  <si>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</si>
  <si>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</si>
  <si>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</si>
  <si>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</si>
  <si>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</si>
  <si>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</si>
  <si>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</si>
  <si>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</si>
  <si>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</si>
  <si>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</si>
  <si>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</si>
  <si>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</si>
  <si>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</si>
  <si>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</si>
  <si>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</si>
  <si>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</si>
  <si>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</si>
  <si>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</si>
  <si>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</si>
  <si>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</si>
  <si>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</si>
  <si>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</si>
  <si>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</si>
  <si>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</si>
  <si>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</si>
  <si>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</si>
  <si>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</si>
  <si>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</si>
  <si>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</si>
  <si>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</si>
  <si>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</si>
  <si>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</si>
  <si>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</si>
  <si>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</si>
  <si>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</si>
  <si>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</si>
  <si>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</si>
  <si>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</si>
  <si>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</si>
  <si>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</si>
  <si>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</si>
  <si>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</si>
  <si>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</si>
  <si>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</si>
  <si>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</si>
  <si>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</si>
  <si>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</si>
  <si>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</si>
  <si>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</si>
  <si>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</si>
  <si>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</si>
  <si>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</si>
  <si>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</si>
  <si>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</si>
  <si>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</si>
  <si>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</si>
  <si>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</si>
  <si>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</si>
  <si>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</si>
  <si>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</si>
  <si>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</si>
  <si>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</si>
  <si>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</si>
  <si>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</si>
  <si>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</si>
  <si>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</si>
  <si>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</si>
  <si>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</si>
  <si>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</si>
  <si>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</si>
  <si>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</si>
  <si>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</si>
  <si>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</si>
  <si>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</si>
  <si>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</si>
  <si>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</si>
  <si>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</si>
  <si>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</si>
  <si>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</si>
  <si>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</si>
  <si>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</si>
  <si>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</si>
  <si>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</si>
  <si>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</si>
  <si>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</si>
  <si>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</si>
  <si>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</si>
  <si>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</si>
  <si>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</si>
  <si>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</si>
  <si>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</si>
  <si>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</si>
  <si>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</si>
  <si>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</si>
  <si>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</si>
  <si>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</si>
  <si>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</si>
  <si>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</si>
  <si>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</si>
  <si>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</si>
  <si>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</si>
  <si>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</si>
  <si>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</si>
  <si>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</si>
  <si>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</si>
  <si>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</si>
  <si>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</si>
  <si>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</si>
  <si>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</si>
  <si>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</si>
  <si>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</si>
  <si>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</si>
  <si>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</si>
  <si>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</si>
  <si>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</si>
  <si>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</si>
  <si>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</si>
  <si>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</si>
  <si>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</si>
  <si>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</si>
  <si>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</si>
  <si>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</si>
  <si>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</si>
  <si>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</si>
  <si>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</si>
  <si>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</si>
  <si>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</si>
  <si>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</si>
  <si>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</si>
  <si>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</si>
  <si>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</si>
  <si>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</si>
  <si>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</si>
  <si>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</si>
  <si>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</si>
  <si>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</si>
  <si>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</si>
  <si>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</si>
  <si>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</si>
  <si>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</si>
  <si>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</si>
  <si>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</si>
  <si>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</si>
  <si>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</si>
  <si>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</si>
  <si>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</si>
  <si>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</si>
  <si>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</si>
  <si>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</si>
  <si>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</si>
  <si>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</si>
  <si>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</si>
  <si>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</si>
  <si>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</si>
  <si>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</si>
  <si>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</si>
  <si>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</si>
  <si>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</si>
  <si>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</si>
  <si>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</si>
  <si>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</si>
  <si>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</si>
  <si>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</si>
  <si>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</si>
  <si>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</si>
  <si>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</si>
  <si>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</si>
  <si>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</si>
  <si>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</si>
  <si>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</si>
  <si>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</si>
  <si>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</si>
  <si>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</si>
  <si>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</si>
  <si>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</si>
  <si>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</si>
  <si>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</si>
  <si>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</si>
  <si>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</si>
  <si>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</si>
  <si>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</si>
  <si>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</si>
  <si>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</si>
  <si>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</si>
  <si>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</si>
  <si>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</si>
  <si>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</si>
  <si>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</si>
  <si>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</si>
  <si>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</si>
  <si>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</si>
  <si>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</si>
  <si>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</si>
  <si>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</si>
  <si>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</si>
  <si>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</si>
  <si>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</si>
  <si>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</si>
  <si>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</si>
  <si>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</si>
  <si>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</si>
  <si>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</si>
  <si>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</si>
  <si>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</si>
  <si>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</si>
  <si>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</si>
  <si>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</si>
  <si>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</si>
  <si>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</si>
  <si>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</si>
  <si>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</si>
  <si>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</si>
  <si>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</si>
  <si>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</si>
  <si>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</si>
  <si>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</si>
  <si>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</si>
  <si>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</si>
  <si>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</si>
  <si>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</si>
  <si>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</si>
  <si>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</si>
  <si>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</si>
  <si>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</si>
  <si>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</si>
  <si>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</si>
  <si>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</si>
  <si>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</si>
  <si>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</si>
  <si>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</si>
  <si>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</si>
  <si>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</si>
  <si>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</si>
  <si>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</si>
  <si>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</si>
  <si>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</si>
  <si>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</si>
  <si>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</si>
  <si>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</si>
  <si>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</si>
  <si>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</si>
  <si>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</si>
  <si>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</si>
  <si>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</si>
  <si>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</si>
  <si>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</si>
  <si>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</si>
  <si>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</si>
  <si>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</si>
  <si>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</si>
  <si>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</si>
  <si>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</si>
  <si>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</si>
  <si>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</si>
  <si>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</si>
  <si>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</si>
  <si>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</si>
  <si>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</si>
  <si>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</si>
  <si>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</si>
  <si>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</si>
  <si>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</si>
  <si>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</si>
  <si>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</si>
  <si>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</si>
  <si>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</si>
  <si>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</si>
  <si>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</si>
  <si>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</si>
  <si>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</si>
  <si>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</si>
  <si>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</si>
  <si>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</si>
  <si>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</si>
  <si>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</si>
  <si>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</si>
  <si>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</si>
  <si>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</si>
  <si>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</si>
  <si>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</si>
  <si>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</si>
  <si>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</si>
  <si>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</si>
  <si>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</si>
  <si>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</si>
  <si>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</si>
  <si>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</si>
  <si>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</si>
  <si>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</si>
  <si>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</si>
  <si>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</si>
  <si>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</si>
  <si>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</si>
  <si>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</si>
  <si>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</si>
  <si>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</si>
  <si>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</si>
  <si>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</si>
  <si>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</si>
  <si>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</si>
  <si>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</si>
  <si>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</si>
  <si>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</si>
  <si>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</si>
  <si>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</si>
  <si>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</si>
  <si>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</si>
  <si>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</si>
  <si>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</si>
  <si>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</si>
  <si>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</si>
  <si>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</si>
  <si>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</si>
  <si>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</si>
  <si>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</si>
  <si>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</si>
  <si>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</si>
  <si>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</si>
  <si>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</si>
  <si>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</si>
  <si>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</si>
  <si>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</si>
  <si>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</si>
  <si>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</si>
  <si>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</si>
  <si>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</si>
  <si>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</si>
  <si>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</si>
  <si>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</si>
  <si>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</si>
  <si>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</si>
  <si>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</si>
  <si>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</si>
  <si>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</si>
  <si>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</si>
  <si>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</si>
  <si>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</si>
  <si>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</si>
  <si>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</si>
  <si>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</si>
  <si>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</si>
  <si>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</si>
  <si>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</si>
  <si>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</si>
  <si>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</si>
  <si>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</si>
  <si>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</si>
  <si>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</si>
  <si>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</si>
  <si>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</si>
  <si>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</si>
  <si>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</si>
  <si>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</si>
  <si>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</si>
  <si>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</si>
  <si>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</si>
  <si>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</si>
  <si>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</si>
  <si>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</si>
  <si>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</si>
  <si>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</si>
  <si>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</si>
  <si>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</si>
  <si>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</si>
  <si>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</si>
  <si>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</si>
  <si>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</si>
  <si>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</si>
  <si>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</si>
  <si>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</si>
  <si>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</si>
  <si>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</si>
  <si>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</si>
  <si>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</si>
  <si>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</si>
  <si>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</si>
  <si>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</si>
  <si>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</si>
  <si>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</si>
  <si>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</si>
  <si>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</si>
  <si>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</si>
  <si>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</si>
  <si>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</si>
  <si>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</si>
  <si>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</si>
  <si>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</si>
  <si>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</si>
  <si>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</si>
  <si>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</si>
  <si>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</si>
  <si>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</si>
  <si>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</si>
  <si>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</si>
  <si>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</si>
  <si>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</si>
  <si>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</si>
  <si>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</si>
  <si>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</si>
  <si>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</si>
  <si>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</si>
  <si>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</si>
  <si>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</si>
  <si>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</si>
  <si>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</si>
  <si>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</si>
  <si>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</si>
  <si>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</si>
  <si>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</si>
  <si>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</si>
  <si>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</si>
  <si>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</si>
  <si>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</si>
  <si>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</si>
  <si>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</si>
  <si>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</si>
  <si>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</si>
  <si>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</si>
  <si>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</si>
  <si>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</si>
  <si>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</si>
  <si>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</si>
  <si>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</si>
  <si>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</si>
  <si>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</si>
  <si>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</si>
  <si>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</si>
  <si>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</si>
  <si>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</si>
  <si>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</si>
  <si>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</si>
  <si>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</si>
  <si>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</si>
  <si>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</si>
  <si>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</si>
  <si>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</si>
  <si>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</si>
  <si>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</si>
  <si>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</si>
  <si>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</si>
  <si>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</si>
  <si>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</si>
  <si>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</si>
  <si>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</si>
  <si>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</si>
  <si>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</si>
  <si>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</si>
  <si>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</si>
  <si>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</si>
  <si>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</si>
  <si>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</si>
  <si>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</si>
  <si>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</si>
  <si>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</si>
  <si>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</si>
  <si>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</si>
  <si>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</si>
  <si>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</si>
  <si>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</si>
  <si>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</si>
  <si>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</si>
  <si>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</si>
  <si>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</si>
  <si>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</si>
  <si>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</si>
  <si>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</si>
  <si>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</si>
  <si>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</si>
  <si>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</si>
  <si>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</si>
  <si>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</si>
  <si>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</si>
  <si>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</si>
  <si>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</si>
  <si>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</si>
  <si>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</si>
  <si>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</si>
  <si>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</si>
  <si>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</si>
  <si>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</si>
  <si>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</si>
  <si>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</si>
  <si>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</si>
  <si>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</si>
  <si>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</si>
  <si>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</si>
  <si>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</si>
  <si>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</si>
  <si>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</si>
  <si>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</si>
  <si>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</si>
  <si>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</si>
  <si>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</si>
  <si>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</si>
  <si>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</si>
  <si>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</si>
  <si>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</si>
  <si>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</si>
  <si>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</si>
  <si>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</si>
  <si>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</si>
  <si>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</si>
  <si>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</si>
  <si>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</si>
  <si>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</si>
  <si>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</si>
  <si>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</si>
  <si>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</si>
  <si>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</si>
  <si>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</si>
  <si>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</si>
  <si>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</si>
  <si>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</si>
  <si>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</si>
  <si>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</si>
  <si>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</si>
  <si>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</si>
  <si>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</si>
  <si>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</si>
  <si>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</si>
  <si>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</si>
  <si>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</si>
  <si>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</si>
  <si>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</si>
  <si>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</si>
  <si>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</si>
  <si>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</si>
  <si>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</si>
  <si>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</si>
  <si>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</si>
  <si>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</si>
  <si>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</si>
  <si>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</si>
  <si>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</si>
  <si>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</si>
  <si>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</si>
  <si>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</si>
  <si>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</si>
  <si>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</si>
  <si>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</si>
  <si>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</si>
  <si>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</si>
  <si>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</si>
  <si>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</si>
  <si>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</si>
  <si>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</si>
  <si>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</si>
  <si>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</si>
  <si>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</si>
  <si>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</si>
  <si>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</si>
  <si>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</si>
  <si>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</si>
  <si>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</si>
  <si>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</si>
  <si>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</si>
  <si>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</si>
  <si>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</si>
  <si>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</si>
  <si>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</si>
  <si>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</si>
  <si>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</si>
  <si>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</si>
  <si>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</si>
  <si>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</si>
  <si>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</si>
  <si>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</si>
  <si>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</si>
  <si>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</si>
  <si>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</si>
  <si>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</si>
  <si>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</si>
  <si>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</si>
  <si>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</si>
  <si>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</si>
  <si>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</si>
  <si>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</si>
  <si>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</si>
  <si>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</si>
  <si>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</si>
  <si>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</si>
  <si>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</si>
  <si>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</si>
  <si>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</si>
  <si>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</si>
  <si>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</si>
  <si>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</si>
  <si>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</si>
  <si>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</si>
  <si>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</si>
  <si>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</si>
  <si>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</si>
  <si>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</si>
  <si>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</si>
  <si>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</si>
  <si>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</si>
  <si>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</si>
  <si>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</si>
  <si>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</si>
  <si>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</si>
  <si>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</si>
  <si>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</si>
  <si>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</si>
  <si>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</si>
  <si>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</si>
  <si>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</si>
  <si>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</si>
  <si>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</si>
  <si>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</si>
  <si>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</si>
  <si>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</si>
  <si>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</si>
  <si>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</si>
  <si>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</si>
  <si>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</si>
  <si>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</si>
  <si>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</si>
  <si>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</si>
  <si>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</si>
  <si>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</si>
  <si>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</si>
  <si>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</si>
  <si>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</si>
  <si>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</si>
  <si>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</si>
  <si>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</si>
  <si>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</si>
  <si>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</si>
  <si>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</si>
  <si>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</si>
  <si>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</si>
  <si>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</si>
  <si>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</si>
  <si>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</si>
  <si>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</si>
  <si>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</si>
  <si>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</si>
  <si>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</si>
  <si>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</si>
  <si>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</si>
  <si>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</si>
  <si>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</si>
  <si>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</si>
  <si>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</si>
  <si>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</si>
  <si>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</si>
  <si>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</si>
  <si>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</si>
  <si>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</si>
  <si>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</si>
  <si>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</si>
  <si>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</si>
  <si>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</si>
  <si>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</si>
  <si>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</si>
  <si>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</si>
  <si>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</si>
  <si>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</si>
  <si>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</si>
  <si>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</si>
  <si>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</si>
  <si>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</si>
  <si>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</si>
  <si>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</si>
  <si>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</si>
  <si>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</si>
  <si>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</si>
  <si>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</si>
  <si>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</si>
  <si>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</si>
  <si>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</si>
  <si>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</si>
  <si>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</si>
  <si>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</si>
  <si>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</si>
  <si>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</si>
  <si>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</si>
  <si>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</si>
  <si>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</si>
  <si>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</si>
  <si>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</si>
  <si>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</si>
  <si>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</si>
  <si>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</si>
  <si>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</si>
  <si>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</si>
  <si>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</si>
  <si>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</si>
  <si>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</si>
  <si>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</si>
  <si>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</si>
  <si>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</si>
  <si>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</si>
  <si>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</si>
  <si>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</si>
  <si>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</si>
  <si>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</si>
  <si>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</si>
  <si>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</si>
  <si>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</si>
  <si>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</si>
  <si>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</si>
  <si>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</si>
  <si>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</si>
  <si>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</si>
  <si>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</si>
  <si>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</si>
  <si>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</si>
  <si>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</si>
  <si>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</si>
  <si>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</si>
  <si>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</si>
  <si>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</si>
  <si>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</si>
  <si>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</si>
  <si>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</si>
  <si>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</si>
  <si>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</si>
  <si>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</si>
  <si>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</si>
  <si>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</si>
  <si>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</si>
  <si>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</si>
  <si>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</si>
  <si>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</si>
  <si>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</si>
  <si>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</si>
  <si>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</si>
  <si>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</si>
  <si>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</si>
  <si>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</si>
  <si>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</si>
  <si>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</si>
  <si>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</si>
  <si>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</si>
  <si>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</si>
  <si>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</si>
  <si>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</si>
  <si>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</si>
  <si>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</si>
  <si>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</si>
  <si>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</si>
  <si>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</si>
  <si>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</si>
  <si>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</si>
  <si>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</si>
  <si>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</si>
  <si>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</si>
  <si>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</si>
  <si>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</si>
  <si>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</si>
  <si>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</si>
  <si>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</si>
  <si>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</si>
  <si>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</si>
  <si>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</si>
  <si>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</si>
  <si>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</si>
  <si>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</si>
  <si>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</si>
  <si>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</si>
  <si>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</si>
  <si>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</si>
  <si>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</si>
  <si>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</si>
  <si>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</si>
  <si>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</si>
  <si>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</si>
  <si>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</si>
  <si>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</si>
  <si>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</si>
  <si>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</si>
  <si>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</si>
  <si>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</si>
  <si>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</si>
  <si>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</si>
  <si>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</si>
  <si>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</si>
  <si>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</si>
  <si>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</si>
  <si>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</si>
  <si>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</si>
  <si>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</si>
  <si>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</si>
  <si>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</si>
  <si>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</si>
  <si>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</si>
  <si>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</si>
  <si>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</si>
  <si>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</si>
  <si>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</si>
  <si>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</si>
  <si>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</si>
  <si>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</si>
  <si>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</si>
  <si>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</si>
  <si>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</si>
  <si>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</si>
  <si>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</si>
  <si>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</si>
  <si>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</si>
  <si>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</si>
  <si>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</si>
  <si>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</si>
  <si>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</si>
  <si>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</si>
  <si>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</si>
  <si>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</si>
  <si>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</si>
  <si>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</si>
  <si>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</si>
  <si>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</si>
  <si>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</si>
  <si>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</si>
  <si>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</si>
  <si>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</si>
  <si>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</si>
  <si>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</si>
  <si>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</si>
  <si>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</si>
  <si>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</si>
  <si>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</si>
  <si>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</si>
  <si>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</si>
  <si>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</si>
  <si>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</si>
  <si>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</si>
  <si>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</si>
  <si>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</si>
  <si>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</si>
  <si>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</si>
  <si>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</si>
  <si>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</si>
  <si>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</si>
  <si>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</si>
  <si>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</si>
  <si>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</si>
  <si>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</si>
  <si>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</si>
  <si>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</si>
  <si>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</si>
  <si>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</si>
  <si>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</si>
  <si>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</si>
  <si>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</si>
  <si>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</si>
  <si>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</si>
  <si>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</si>
  <si>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</si>
  <si>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</si>
  <si>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</si>
  <si>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</si>
  <si>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</si>
  <si>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</si>
  <si>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</si>
  <si>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</si>
  <si>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</si>
  <si>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</si>
  <si>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</si>
  <si>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</si>
  <si>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</si>
  <si>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</si>
  <si>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</si>
  <si>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</si>
  <si>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</si>
  <si>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</si>
  <si>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</si>
  <si>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</si>
  <si>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</si>
  <si>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</si>
  <si>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</si>
  <si>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</si>
  <si>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</si>
  <si>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</si>
  <si>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</si>
  <si>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</si>
  <si>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</si>
  <si>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</si>
  <si>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</si>
  <si>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</si>
  <si>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</si>
  <si>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</si>
  <si>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</si>
  <si>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</si>
  <si>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</si>
  <si>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</si>
  <si>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</si>
  <si>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</si>
  <si>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</si>
  <si>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</si>
  <si>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</si>
  <si>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</si>
  <si>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</si>
  <si>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</si>
  <si>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</si>
  <si>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</si>
  <si>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</si>
  <si>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</si>
  <si>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</si>
  <si>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</si>
  <si>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</si>
  <si>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</si>
  <si>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</si>
  <si>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</si>
  <si>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</si>
  <si>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</si>
  <si>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</si>
  <si>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</si>
  <si>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</si>
  <si>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</si>
  <si>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</si>
  <si>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</si>
  <si>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</si>
  <si>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</si>
  <si>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</si>
  <si>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</si>
  <si>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</si>
  <si>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</si>
  <si>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</si>
  <si>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</si>
  <si>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</si>
  <si>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</si>
  <si>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</si>
  <si>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</si>
  <si>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</si>
  <si>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</si>
  <si>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</si>
  <si>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</si>
  <si>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</si>
  <si>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</si>
  <si>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</si>
  <si>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</si>
  <si>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</si>
  <si>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</si>
  <si>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</si>
  <si>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</si>
  <si>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</si>
  <si>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</si>
  <si>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</si>
  <si>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</si>
  <si>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</si>
  <si>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</si>
  <si>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</si>
  <si>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</si>
  <si>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</si>
  <si>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</si>
  <si>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</si>
  <si>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</si>
  <si>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</si>
  <si>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</si>
  <si>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</si>
  <si>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</si>
  <si>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</si>
  <si>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</si>
  <si>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</si>
  <si>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</si>
  <si>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</si>
  <si>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</si>
  <si>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</si>
  <si>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</si>
  <si>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</si>
  <si>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</si>
  <si>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</si>
  <si>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</si>
  <si>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</si>
  <si>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</si>
  <si>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</si>
  <si>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</si>
  <si>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</si>
  <si>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</si>
  <si>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</si>
  <si>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</si>
  <si>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</si>
  <si>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</si>
  <si>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</si>
  <si>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</si>
  <si>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</si>
  <si>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</si>
  <si>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</si>
  <si>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</si>
  <si>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</si>
  <si>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</si>
  <si>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</si>
  <si>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</si>
  <si>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</si>
  <si>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</si>
  <si>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</si>
  <si>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</si>
  <si>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</si>
  <si>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</si>
  <si>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</si>
  <si>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</si>
  <si>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</si>
  <si>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</si>
  <si>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</si>
  <si>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</si>
  <si>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</si>
  <si>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</si>
  <si>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</si>
  <si>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</si>
  <si>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</si>
  <si>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</si>
  <si>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</si>
  <si>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</si>
  <si>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</si>
  <si>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</si>
  <si>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</si>
  <si>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</si>
  <si>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</si>
  <si>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</si>
  <si>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</si>
  <si>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</si>
  <si>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</si>
  <si>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</si>
  <si>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</si>
  <si>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</si>
  <si>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</si>
  <si>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</si>
  <si>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</si>
  <si>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</si>
  <si>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</si>
  <si>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</si>
  <si>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</si>
  <si>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</si>
  <si>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</si>
  <si>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</si>
  <si>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</si>
  <si>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</si>
  <si>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</si>
  <si>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</si>
  <si>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</si>
  <si>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</si>
  <si>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</si>
  <si>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</si>
  <si>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</si>
  <si>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</si>
  <si>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</si>
  <si>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</si>
  <si>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</si>
  <si>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</si>
  <si>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</si>
  <si>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</si>
  <si>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</si>
  <si>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</si>
  <si>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</si>
  <si>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</si>
  <si>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</si>
  <si>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</si>
  <si>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</si>
  <si>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</si>
  <si>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</si>
  <si>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</si>
  <si>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</si>
  <si>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</si>
  <si>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</si>
  <si>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</si>
  <si>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</si>
  <si>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</si>
  <si>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</si>
  <si>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</si>
  <si>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</si>
  <si>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</si>
  <si>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</si>
  <si>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</si>
  <si>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</si>
  <si>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</si>
  <si>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</si>
  <si>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</si>
  <si>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</si>
  <si>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</si>
  <si>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</si>
  <si>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</si>
  <si>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</si>
  <si>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</si>
  <si>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</si>
  <si>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</si>
  <si>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</si>
  <si>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</si>
  <si>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</si>
  <si>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</si>
  <si>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</si>
  <si>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</si>
  <si>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</si>
  <si>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</si>
  <si>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</si>
  <si>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</si>
  <si>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</si>
  <si>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</si>
  <si>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</si>
  <si>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</si>
  <si>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</si>
  <si>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</si>
  <si>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</si>
  <si>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</si>
  <si>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</si>
  <si>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</si>
  <si>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</si>
  <si>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</si>
  <si>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</si>
  <si>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</si>
  <si>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</si>
  <si>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</si>
  <si>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</si>
  <si>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</si>
  <si>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</si>
  <si>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</si>
  <si>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</si>
  <si>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</si>
  <si>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</si>
  <si>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</si>
  <si>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</si>
  <si>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</si>
  <si>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</si>
  <si>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</si>
  <si>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</si>
  <si>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</si>
  <si>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</si>
  <si>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</si>
  <si>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</si>
  <si>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</si>
  <si>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</si>
  <si>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</si>
  <si>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</si>
  <si>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</si>
  <si>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</si>
  <si>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</si>
  <si>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</si>
  <si>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</si>
  <si>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</si>
  <si>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</si>
  <si>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</si>
  <si>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</si>
  <si>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</si>
  <si>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</si>
  <si>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</si>
  <si>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</si>
  <si>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</si>
  <si>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</si>
  <si>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</si>
  <si>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</si>
  <si>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</si>
  <si>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</si>
  <si>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</si>
  <si>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</si>
  <si>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</si>
  <si>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</si>
  <si>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</si>
  <si>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</si>
  <si>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</si>
  <si>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</si>
  <si>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</si>
  <si>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</si>
  <si>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</si>
  <si>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</si>
  <si>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</si>
  <si>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</si>
  <si>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</si>
  <si>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</si>
  <si>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</si>
  <si>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</si>
  <si>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</si>
  <si>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</si>
  <si>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</si>
  <si>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</si>
  <si>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</si>
  <si>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</si>
  <si>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</si>
  <si>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</si>
  <si>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</si>
  <si>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</si>
  <si>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</si>
  <si>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</si>
  <si>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</si>
  <si>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</si>
  <si>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</si>
  <si>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</si>
  <si>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</si>
  <si>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</si>
  <si>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</si>
  <si>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</si>
  <si>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</si>
  <si>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</si>
  <si>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</si>
  <si>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</si>
  <si>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</si>
  <si>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</si>
  <si>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</si>
  <si>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</si>
  <si>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</si>
  <si>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</si>
  <si>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</si>
  <si>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</si>
  <si>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</si>
  <si>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</si>
  <si>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</si>
  <si>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</si>
  <si>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</si>
  <si>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</si>
  <si>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</si>
  <si>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</si>
  <si>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</si>
  <si>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</si>
  <si>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</si>
  <si>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</si>
  <si>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</si>
  <si>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</si>
  <si>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</si>
  <si>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</si>
  <si>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</si>
  <si>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</si>
  <si>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</si>
  <si>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</si>
  <si>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</si>
  <si>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</si>
  <si>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</si>
  <si>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</si>
  <si>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</si>
  <si>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</si>
  <si>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</si>
  <si>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</si>
  <si>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</si>
  <si>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</si>
  <si>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</si>
  <si>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</si>
  <si>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</si>
  <si>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</si>
  <si>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</si>
  <si>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</si>
  <si>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</si>
  <si>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</si>
  <si>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</si>
  <si>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</si>
  <si>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</si>
  <si>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</si>
  <si>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</si>
  <si>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</si>
  <si>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</si>
  <si>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</si>
  <si>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</si>
  <si>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</si>
  <si>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</si>
  <si>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</si>
  <si>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</si>
  <si>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</si>
  <si>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</si>
  <si>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</si>
  <si>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</si>
  <si>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</si>
  <si>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</si>
  <si>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</si>
  <si>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</si>
  <si>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</si>
  <si>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</si>
  <si>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</si>
  <si>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</si>
  <si>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</si>
  <si>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</si>
  <si>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</si>
  <si>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</si>
  <si>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</si>
  <si>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</si>
  <si>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</si>
  <si>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</si>
  <si>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</si>
  <si>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</si>
  <si>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</si>
  <si>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</si>
  <si>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</si>
  <si>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</si>
  <si>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</si>
  <si>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</si>
  <si>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</si>
  <si>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</si>
  <si>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</si>
  <si>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</si>
  <si>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</si>
  <si>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</si>
  <si>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</si>
  <si>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</si>
  <si>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</si>
  <si>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</si>
  <si>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</si>
  <si>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</si>
  <si>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</si>
  <si>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</si>
  <si>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</si>
  <si>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</si>
  <si>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</si>
  <si>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</si>
  <si>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</si>
  <si>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</si>
  <si>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</si>
  <si>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</si>
  <si>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</si>
  <si>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</si>
  <si>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</si>
  <si>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</si>
  <si>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</si>
  <si>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</si>
  <si>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</si>
  <si>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</si>
  <si>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</si>
  <si>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</si>
  <si>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</si>
  <si>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</si>
  <si>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</si>
  <si>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</si>
  <si>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</si>
  <si>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</si>
  <si>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</si>
  <si>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</si>
  <si>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</si>
  <si>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</si>
  <si>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</si>
  <si>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</si>
  <si>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</si>
  <si>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</si>
  <si>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</si>
  <si>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</si>
  <si>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</si>
  <si>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</si>
  <si>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</si>
  <si>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</si>
  <si>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</si>
  <si>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</si>
  <si>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</si>
  <si>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</si>
  <si>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</si>
  <si>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</si>
  <si>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</si>
  <si>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</si>
  <si>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</si>
  <si>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</si>
  <si>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</si>
  <si>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</si>
  <si>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</si>
  <si>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</si>
  <si>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</si>
  <si>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</si>
  <si>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</si>
  <si>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</si>
  <si>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</si>
  <si>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</si>
  <si>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</si>
  <si>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</si>
  <si>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</si>
  <si>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</si>
  <si>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</si>
  <si>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</si>
  <si>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</si>
  <si>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</si>
  <si>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</si>
  <si>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</si>
  <si>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</si>
  <si>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</si>
  <si>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</si>
  <si>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</si>
  <si>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</si>
  <si>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</si>
  <si>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</si>
  <si>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</si>
  <si>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</si>
  <si>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</si>
  <si>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</si>
  <si>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</si>
  <si>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</si>
  <si>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</si>
  <si>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</si>
  <si>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</si>
  <si>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</si>
  <si>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</si>
  <si>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</si>
  <si>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</si>
  <si>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</si>
  <si>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</si>
  <si>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</si>
  <si>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</si>
  <si>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</si>
  <si>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</si>
  <si>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</si>
  <si>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</si>
  <si>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</si>
  <si>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</si>
  <si>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</si>
  <si>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</si>
  <si>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</si>
  <si>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</si>
  <si>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</si>
  <si>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</si>
  <si>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</si>
  <si>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</si>
  <si>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</si>
  <si>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</si>
  <si>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</si>
  <si>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</si>
  <si>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</si>
  <si>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</si>
  <si>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</si>
  <si>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</si>
  <si>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</si>
  <si>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</si>
  <si>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</si>
  <si>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</si>
  <si>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</si>
  <si>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</si>
  <si>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</si>
  <si>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</si>
  <si>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</si>
  <si>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</si>
  <si>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</si>
  <si>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</si>
  <si>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</si>
  <si>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</si>
  <si>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</si>
  <si>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</si>
  <si>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</si>
  <si>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</si>
  <si>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</si>
  <si>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</si>
  <si>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</si>
  <si>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</si>
  <si>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</si>
  <si>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</si>
  <si>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</si>
  <si>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</si>
  <si>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</si>
  <si>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</si>
  <si>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</si>
  <si>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</si>
  <si>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</si>
  <si>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</si>
  <si>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</si>
  <si>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</si>
  <si>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</si>
  <si>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</si>
  <si>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</si>
  <si>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</si>
  <si>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</si>
  <si>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</si>
  <si>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</si>
  <si>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</si>
  <si>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</si>
  <si>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</si>
  <si>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</si>
  <si>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</si>
  <si>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</si>
  <si>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</si>
  <si>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</si>
  <si>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</si>
  <si>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</si>
  <si>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</si>
  <si>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</si>
  <si>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</si>
  <si>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</si>
  <si>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</si>
  <si>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</si>
  <si>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</si>
  <si>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</si>
  <si>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</si>
  <si>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</si>
  <si>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</si>
  <si>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</si>
  <si>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</si>
  <si>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</si>
  <si>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</si>
  <si>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</si>
  <si>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</si>
  <si>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</si>
  <si>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</si>
  <si>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</si>
  <si>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</si>
  <si>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</si>
  <si>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</si>
  <si>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</si>
  <si>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</si>
  <si>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</si>
  <si>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</si>
  <si>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</si>
  <si>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</si>
  <si>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</si>
  <si>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</si>
  <si>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</si>
  <si>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</si>
  <si>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</si>
  <si>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</si>
  <si>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</si>
  <si>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</si>
  <si>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</si>
  <si>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</si>
  <si>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</si>
  <si>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</si>
  <si>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</si>
  <si>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</si>
  <si>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</si>
  <si>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</si>
  <si>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</si>
  <si>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</si>
  <si>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</si>
  <si>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</si>
  <si>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</si>
  <si>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</si>
  <si>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</si>
  <si>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</si>
  <si>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</si>
  <si>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</si>
  <si>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</si>
  <si>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</si>
  <si>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</si>
  <si>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</si>
  <si>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</si>
  <si>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</si>
  <si>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</si>
  <si>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</si>
  <si>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</si>
  <si>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</si>
  <si>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</si>
  <si>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</si>
  <si>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</si>
  <si>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</si>
  <si>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</si>
  <si>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</si>
  <si>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</si>
  <si>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</si>
  <si>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</si>
  <si>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</si>
  <si>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</si>
  <si>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</si>
  <si>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</si>
  <si>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</si>
  <si>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</si>
  <si>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</si>
  <si>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</si>
  <si>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</si>
  <si>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</si>
  <si>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</si>
  <si>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</si>
  <si>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</si>
  <si>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</si>
  <si>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</si>
  <si>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</si>
  <si>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</si>
  <si>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</si>
  <si>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</si>
  <si>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</si>
  <si>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</si>
  <si>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</si>
  <si>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</si>
  <si>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</si>
  <si>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</si>
  <si>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</si>
  <si>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</si>
  <si>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</si>
  <si>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</si>
  <si>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</si>
  <si>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</si>
  <si>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</si>
  <si>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</si>
  <si>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</si>
  <si>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</si>
  <si>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</si>
  <si>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</si>
  <si>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</si>
  <si>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</si>
  <si>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</si>
  <si>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</si>
  <si>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</si>
  <si>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</si>
  <si>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</si>
  <si>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</si>
  <si>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</si>
  <si>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</si>
  <si>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</si>
  <si>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</si>
  <si>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</si>
  <si>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</si>
  <si>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</si>
  <si>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</si>
  <si>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</si>
  <si>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</si>
  <si>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</si>
  <si>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</si>
  <si>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</si>
  <si>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</si>
  <si>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</si>
  <si>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</si>
  <si>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</si>
  <si>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</si>
  <si>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</si>
  <si>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</si>
  <si>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</si>
  <si>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</si>
  <si>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</si>
  <si>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</si>
  <si>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</si>
  <si>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</si>
  <si>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</si>
  <si>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</si>
  <si>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</si>
  <si>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</si>
  <si>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</si>
  <si>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</si>
  <si>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</si>
  <si>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</si>
  <si>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</si>
  <si>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</si>
  <si>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</si>
  <si>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</si>
  <si>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</si>
  <si>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</si>
  <si>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</si>
  <si>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</si>
  <si>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</si>
  <si>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</si>
  <si>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</si>
  <si>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</si>
  <si>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</si>
  <si>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</si>
  <si>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</si>
  <si>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</si>
  <si>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</si>
  <si>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</si>
  <si>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</si>
  <si>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</si>
  <si>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</si>
  <si>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</si>
  <si>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</si>
  <si>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</si>
  <si>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</si>
  <si>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</si>
  <si>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</si>
  <si>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</si>
  <si>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</si>
  <si>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</si>
  <si>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</si>
  <si>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</si>
  <si>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</si>
  <si>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</si>
  <si>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</si>
  <si>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</si>
  <si>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</si>
  <si>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</si>
  <si>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</si>
  <si>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</si>
  <si>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</si>
  <si>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</si>
  <si>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</si>
  <si>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</si>
  <si>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</si>
  <si>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</si>
  <si>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</si>
  <si>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</si>
  <si>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</si>
  <si>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</si>
  <si>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</si>
  <si>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</si>
  <si>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</si>
  <si>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</si>
  <si>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</si>
  <si>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</si>
  <si>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</si>
  <si>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</si>
  <si>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</si>
  <si>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</si>
  <si>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</si>
  <si>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</si>
  <si>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</si>
  <si>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</si>
  <si>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</si>
  <si>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</si>
  <si>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</si>
  <si>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</si>
  <si>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</si>
  <si>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</si>
  <si>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</si>
  <si>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</si>
  <si>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</si>
  <si>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</si>
  <si>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</si>
  <si>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</si>
  <si>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</si>
  <si>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</si>
  <si>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</si>
  <si>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</si>
  <si>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</si>
  <si>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</si>
  <si>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</si>
  <si>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</si>
  <si>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</si>
  <si>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</si>
  <si>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</si>
  <si>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</si>
  <si>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</si>
  <si>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</si>
  <si>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</si>
  <si>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</si>
  <si>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</si>
  <si>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</si>
  <si>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</si>
  <si>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</si>
  <si>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</si>
  <si>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</si>
  <si>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</si>
  <si>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</si>
  <si>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</si>
  <si>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</si>
  <si>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</si>
  <si>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</si>
  <si>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</si>
  <si>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</si>
  <si>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</si>
  <si>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</si>
  <si>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</si>
  <si>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</si>
  <si>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</si>
  <si>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</si>
  <si>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</si>
  <si>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</si>
  <si>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</si>
  <si>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</si>
  <si>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</si>
  <si>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</si>
  <si>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</si>
  <si>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</si>
  <si>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</si>
  <si>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</si>
  <si>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</si>
  <si>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</si>
  <si>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</si>
  <si>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</si>
  <si>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</si>
  <si>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</si>
  <si>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</si>
  <si>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</si>
  <si>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</si>
  <si>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</si>
  <si>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</si>
  <si>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</si>
  <si>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</si>
  <si>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</si>
  <si>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</si>
  <si>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</si>
  <si>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</si>
  <si>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</si>
  <si>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</si>
  <si>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</si>
  <si>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</si>
  <si>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</si>
  <si>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</si>
  <si>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</si>
  <si>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</si>
  <si>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</si>
  <si>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</si>
  <si>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</si>
  <si>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</si>
  <si>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</si>
  <si>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</si>
  <si>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</si>
  <si>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</si>
  <si>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</si>
  <si>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</si>
  <si>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</si>
  <si>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</si>
  <si>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</si>
  <si>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</si>
  <si>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</si>
  <si>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</si>
  <si>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</si>
  <si>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</si>
  <si>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</si>
  <si>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</si>
  <si>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</si>
  <si>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</si>
  <si>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</si>
  <si>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</si>
  <si>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</si>
  <si>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</si>
  <si>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</si>
  <si>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</si>
  <si>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</si>
  <si>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</si>
  <si>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</si>
  <si>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</si>
  <si>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</si>
  <si>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</si>
  <si>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</si>
  <si>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</si>
  <si>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</si>
  <si>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</si>
  <si>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</si>
  <si>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</si>
  <si>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</si>
  <si>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</si>
  <si>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</si>
  <si>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</si>
  <si>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</si>
  <si>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</si>
  <si>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</si>
  <si>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</si>
  <si>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</si>
  <si>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</si>
  <si>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</si>
  <si>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</si>
  <si>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</si>
  <si>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</si>
  <si>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</si>
  <si>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</si>
  <si>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</si>
  <si>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</si>
  <si>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</si>
  <si>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</si>
  <si>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</si>
  <si>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</si>
  <si>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</si>
  <si>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</si>
  <si>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</si>
  <si>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</si>
  <si>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</si>
  <si>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</si>
  <si>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</si>
  <si>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</si>
  <si>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</si>
  <si>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</si>
  <si>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</si>
  <si>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</si>
  <si>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</si>
  <si>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</si>
  <si>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</si>
  <si>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</si>
  <si>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</si>
  <si>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</si>
  <si>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</si>
  <si>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</si>
  <si>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</si>
  <si>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</si>
  <si>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</si>
  <si>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</si>
  <si>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</si>
  <si>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</si>
  <si>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</si>
  <si>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</si>
  <si>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</si>
  <si>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</si>
  <si>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</si>
  <si>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</si>
  <si>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</si>
  <si>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</si>
  <si>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</si>
  <si>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</si>
  <si>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</si>
  <si>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</si>
  <si>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</si>
  <si>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</si>
  <si>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</si>
  <si>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</si>
  <si>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</si>
  <si>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</si>
  <si>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</si>
  <si>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</si>
  <si>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</si>
  <si>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</si>
  <si>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</si>
  <si>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</si>
  <si>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</si>
  <si>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</si>
  <si>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</si>
  <si>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</si>
  <si>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</si>
  <si>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</si>
  <si>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</si>
  <si>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</si>
  <si>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</si>
  <si>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</si>
  <si>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</si>
  <si>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</si>
  <si>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</si>
  <si>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</si>
  <si>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</si>
  <si>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</si>
  <si>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</si>
  <si>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</si>
  <si>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</si>
  <si>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</si>
  <si>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</si>
  <si>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</si>
  <si>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</si>
  <si>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</si>
  <si>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</si>
  <si>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</si>
  <si>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</si>
  <si>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</si>
  <si>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</si>
  <si>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</si>
  <si>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</si>
  <si>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</si>
  <si>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</si>
  <si>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</si>
  <si>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</si>
  <si>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</si>
  <si>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</si>
  <si>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</si>
  <si>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</si>
  <si>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</si>
  <si>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</si>
  <si>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</si>
  <si>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</si>
  <si>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</si>
  <si>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</si>
  <si>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</si>
  <si>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</si>
  <si>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</si>
  <si>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</si>
  <si>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</si>
  <si>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</si>
  <si>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</si>
  <si>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</si>
  <si>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</si>
  <si>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</si>
  <si>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</si>
  <si>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</si>
  <si>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</si>
  <si>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</si>
  <si>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</si>
  <si>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</si>
  <si>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</si>
  <si>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</si>
  <si>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</si>
  <si>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</si>
  <si>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</si>
  <si>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</si>
  <si>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</si>
  <si>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</si>
  <si>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</si>
  <si>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</si>
  <si>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</si>
  <si>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</si>
  <si>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</si>
  <si>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</si>
  <si>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</si>
  <si>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</si>
  <si>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</si>
  <si>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</si>
  <si>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</si>
  <si>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</si>
  <si>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</si>
  <si>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</si>
  <si>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</si>
  <si>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</si>
  <si>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</si>
  <si>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</si>
  <si>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</si>
  <si>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</si>
  <si>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</si>
  <si>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</si>
  <si>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</si>
  <si>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</si>
  <si>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</si>
  <si>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</si>
  <si>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</si>
  <si>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</si>
  <si>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</si>
  <si>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</si>
  <si>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</si>
  <si>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</si>
  <si>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</si>
  <si>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</si>
  <si>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</si>
  <si>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</si>
  <si>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</si>
  <si>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</si>
  <si>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</si>
  <si>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</si>
  <si>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</si>
  <si>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</si>
  <si>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</si>
  <si>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</si>
  <si>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</si>
  <si>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</si>
  <si>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</si>
  <si>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</si>
  <si>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</si>
  <si>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</si>
  <si>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</si>
  <si>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</si>
  <si>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</si>
  <si>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</si>
  <si>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</si>
  <si>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</si>
  <si>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</si>
  <si>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</si>
  <si>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</si>
  <si>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</si>
  <si>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</si>
  <si>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</si>
  <si>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</si>
  <si>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</si>
  <si>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</si>
  <si>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</si>
  <si>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</si>
  <si>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</si>
  <si>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</si>
  <si>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</si>
  <si>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</si>
  <si>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</si>
  <si>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</si>
  <si>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</si>
  <si>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</si>
  <si>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</si>
  <si>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</si>
  <si>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</si>
  <si>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</si>
  <si>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</si>
  <si>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</si>
  <si>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</si>
  <si>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</si>
  <si>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</si>
  <si>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</si>
  <si>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</si>
  <si>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</si>
  <si>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</si>
  <si>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</si>
  <si>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</si>
  <si>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</si>
  <si>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</si>
  <si>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</si>
  <si>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</si>
  <si>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</si>
  <si>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</si>
  <si>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</si>
  <si>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</si>
  <si>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</si>
  <si>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</si>
  <si>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</si>
  <si>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</si>
  <si>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</si>
  <si>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</si>
  <si>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</si>
  <si>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</si>
  <si>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</si>
  <si>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</si>
  <si>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</si>
  <si>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</si>
  <si>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</si>
  <si>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</si>
  <si>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</si>
  <si>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</si>
  <si>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</si>
  <si>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</si>
  <si>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</si>
  <si>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</si>
  <si>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</si>
  <si>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</si>
  <si>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</si>
  <si>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</si>
  <si>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</si>
  <si>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</si>
  <si>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</si>
  <si>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</si>
  <si>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</si>
  <si>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</si>
  <si>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</si>
  <si>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</si>
  <si>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</si>
  <si>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</si>
  <si>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</si>
  <si>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</si>
  <si>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</si>
  <si>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</si>
  <si>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</si>
  <si>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</si>
  <si>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</si>
  <si>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</si>
  <si>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</si>
  <si>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</si>
  <si>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</si>
  <si>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</si>
  <si>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</si>
  <si>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</si>
  <si>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</si>
  <si>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</si>
  <si>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</si>
  <si>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</si>
  <si>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</si>
  <si>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</si>
  <si>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</si>
  <si>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</si>
  <si>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</si>
  <si>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</si>
  <si>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</si>
  <si>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</si>
  <si>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</si>
  <si>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</si>
  <si>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</si>
  <si>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</si>
  <si>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</si>
  <si>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</si>
  <si>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</si>
  <si>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</si>
  <si>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</si>
  <si>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</si>
  <si>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</si>
  <si>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</si>
  <si>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</si>
  <si>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</si>
  <si>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</si>
  <si>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</si>
  <si>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</si>
  <si>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</si>
  <si>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</si>
  <si>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</si>
  <si>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</si>
  <si>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</si>
  <si>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</si>
  <si>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</si>
  <si>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</si>
  <si>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</si>
  <si>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</si>
  <si>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</si>
  <si>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</si>
  <si>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</si>
  <si>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</si>
  <si>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</si>
  <si>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</si>
  <si>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</si>
  <si>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</si>
  <si>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</si>
  <si>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</si>
  <si>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</si>
  <si>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</si>
  <si>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</si>
  <si>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</si>
  <si>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</si>
  <si>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</si>
  <si>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</si>
  <si>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</si>
  <si>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</si>
  <si>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</si>
  <si>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</si>
  <si>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</si>
  <si>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</si>
  <si>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</si>
  <si>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</si>
  <si>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</si>
  <si>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</si>
  <si>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</si>
  <si>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</si>
  <si>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</si>
  <si>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</si>
  <si>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</si>
  <si>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</si>
  <si>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</si>
  <si>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</si>
  <si>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</si>
  <si>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</si>
  <si>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</si>
  <si>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</si>
  <si>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</si>
  <si>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</si>
  <si>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</si>
  <si>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</si>
  <si>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</si>
  <si>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</si>
  <si>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</si>
  <si>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</si>
  <si>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</si>
  <si>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</si>
  <si>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</si>
  <si>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</si>
  <si>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</si>
  <si>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</si>
  <si>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</si>
  <si>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</si>
  <si>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</si>
  <si>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</si>
  <si>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</si>
  <si>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</si>
  <si>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</si>
  <si>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</si>
  <si>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</si>
  <si>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</si>
  <si>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</si>
  <si>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</si>
  <si>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</si>
  <si>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</si>
  <si>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</si>
  <si>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</si>
  <si>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</si>
  <si>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</si>
  <si>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</si>
  <si>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</si>
  <si>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</si>
  <si>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</si>
  <si>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</si>
  <si>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</si>
  <si>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</si>
  <si>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</si>
  <si>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</si>
  <si>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</si>
  <si>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</si>
  <si>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</si>
  <si>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</si>
  <si>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</si>
  <si>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</si>
  <si>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</si>
  <si>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</si>
  <si>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</si>
  <si>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</si>
  <si>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</si>
  <si>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</si>
  <si>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</si>
  <si>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</si>
  <si>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</si>
  <si>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</si>
  <si>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</si>
  <si>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</si>
  <si>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</si>
  <si>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</si>
  <si>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</si>
  <si>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</si>
  <si>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</si>
  <si>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</si>
  <si>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</si>
  <si>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</si>
  <si>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</si>
  <si>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</si>
  <si>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</si>
  <si>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</si>
  <si>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</si>
  <si>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</si>
  <si>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</si>
  <si>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</si>
  <si>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</si>
  <si>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</si>
  <si>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</si>
  <si>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</si>
  <si>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</si>
  <si>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</si>
  <si>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</si>
  <si>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</si>
  <si>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</si>
  <si>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</si>
  <si>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</si>
  <si>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</si>
  <si>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</si>
  <si>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</si>
  <si>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</si>
  <si>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</si>
  <si>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</si>
  <si>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</si>
  <si>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</si>
  <si>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</si>
  <si>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</si>
  <si>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</si>
  <si>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</si>
  <si>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</si>
  <si>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</si>
  <si>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</si>
  <si>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</si>
  <si>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</si>
  <si>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</si>
  <si>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</si>
  <si>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</si>
  <si>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</si>
  <si>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</si>
  <si>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</si>
  <si>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</si>
  <si>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</si>
  <si>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</si>
  <si>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</si>
  <si>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</si>
  <si>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</si>
  <si>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</si>
  <si>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</si>
  <si>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</si>
  <si>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</si>
  <si>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</si>
  <si>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</si>
  <si>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</si>
  <si>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</si>
  <si>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</si>
  <si>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</si>
  <si>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</si>
  <si>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</si>
  <si>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</si>
  <si>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</si>
  <si>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</si>
  <si>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</si>
  <si>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</si>
  <si>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</si>
  <si>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</si>
  <si>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</si>
  <si>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</si>
  <si>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</si>
  <si>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</si>
  <si>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</si>
  <si>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</si>
  <si>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</si>
  <si>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</si>
  <si>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</si>
  <si>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</si>
  <si>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</si>
  <si>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</si>
  <si>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</si>
  <si>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</si>
  <si>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</si>
  <si>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</si>
  <si>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</si>
  <si>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</si>
  <si>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</si>
  <si>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</si>
  <si>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</si>
  <si>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</si>
  <si>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</si>
  <si>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</si>
  <si>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</si>
  <si>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</si>
  <si>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</si>
  <si>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</si>
  <si>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</si>
  <si>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</si>
  <si>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</si>
  <si>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</si>
  <si>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</si>
  <si>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</si>
  <si>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</si>
  <si>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</si>
  <si>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</si>
  <si>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</si>
  <si>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</si>
  <si>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</si>
  <si>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</si>
  <si>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</si>
  <si>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</si>
  <si>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</si>
  <si>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</si>
  <si>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</si>
  <si>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</si>
  <si>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</si>
  <si>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</si>
  <si>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</si>
  <si>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</si>
  <si>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</si>
  <si>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</si>
  <si>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</si>
  <si>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</si>
  <si>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</si>
  <si>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</si>
  <si>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</si>
  <si>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</si>
  <si>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</si>
  <si>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</si>
  <si>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</si>
  <si>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</si>
  <si>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</si>
  <si>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</si>
  <si>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</si>
  <si>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</si>
  <si>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</si>
  <si>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</si>
  <si>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</si>
  <si>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</si>
  <si>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</si>
  <si>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</si>
  <si>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</si>
  <si>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</si>
  <si>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</si>
  <si>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</si>
  <si>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</si>
  <si>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</si>
  <si>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</si>
  <si>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</si>
  <si>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</si>
  <si>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</si>
  <si>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</si>
  <si>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</si>
  <si>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</si>
  <si>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</si>
  <si>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</si>
  <si>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</si>
  <si>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</si>
  <si>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</si>
  <si>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</si>
  <si>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</si>
  <si>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</si>
  <si>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</si>
  <si>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</si>
  <si>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</si>
  <si>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</si>
  <si>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</si>
  <si>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</si>
  <si>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</si>
  <si>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</si>
  <si>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</si>
  <si>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</si>
  <si>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</si>
  <si>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</si>
  <si>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</si>
  <si>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</si>
  <si>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</si>
  <si>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</si>
  <si>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</si>
  <si>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</si>
  <si>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</si>
  <si>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</si>
  <si>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</si>
  <si>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</si>
  <si>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</si>
  <si>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</si>
  <si>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</si>
  <si>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</si>
  <si>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</si>
  <si>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</si>
  <si>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</si>
  <si>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</si>
  <si>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</si>
  <si>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</si>
  <si>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</si>
  <si>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</si>
  <si>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</si>
  <si>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</si>
  <si>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</si>
  <si>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</si>
  <si>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</si>
  <si>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</si>
  <si>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</si>
  <si>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</si>
  <si>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</si>
  <si>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</si>
  <si>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</si>
  <si>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</si>
  <si>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</si>
  <si>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</si>
  <si>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</si>
  <si>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</si>
  <si>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</si>
  <si>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</si>
  <si>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</si>
  <si>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</si>
  <si>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</si>
  <si>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</si>
  <si>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</si>
  <si>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</si>
  <si>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</si>
  <si>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</si>
  <si>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</si>
  <si>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</si>
  <si>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</si>
  <si>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</si>
  <si>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</si>
  <si>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</si>
  <si>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</si>
  <si>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</si>
  <si>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</si>
  <si>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</si>
  <si>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</si>
  <si>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</si>
  <si>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</si>
  <si>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</si>
  <si>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</si>
  <si>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</si>
  <si>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</si>
  <si>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</si>
  <si>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</si>
  <si>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</si>
  <si>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</si>
  <si>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</si>
  <si>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</si>
  <si>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</si>
  <si>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</si>
  <si>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</si>
  <si>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</si>
  <si>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</si>
  <si>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</si>
  <si>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</si>
  <si>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</si>
  <si>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</si>
  <si>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</si>
  <si>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</si>
  <si>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</si>
  <si>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</si>
  <si>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</si>
  <si>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</si>
  <si>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</si>
  <si>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</si>
  <si>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</si>
  <si>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</si>
  <si>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</si>
  <si>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</si>
  <si>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</si>
  <si>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</si>
  <si>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</si>
  <si>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</si>
  <si>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</si>
  <si>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</si>
  <si>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</si>
  <si>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</si>
  <si>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</si>
  <si>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</si>
  <si>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</si>
  <si>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</si>
  <si>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</si>
  <si>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</si>
  <si>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</si>
  <si>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</si>
  <si>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</si>
  <si>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</si>
  <si>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</si>
  <si>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</si>
  <si>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</si>
  <si>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</si>
  <si>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</si>
  <si>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</si>
  <si>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</si>
  <si>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</si>
  <si>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</si>
  <si>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</si>
  <si>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</si>
  <si>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</si>
  <si>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</si>
  <si>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</si>
  <si>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</si>
  <si>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</si>
  <si>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</si>
  <si>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</si>
  <si>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</si>
  <si>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</si>
  <si>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</si>
  <si>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</si>
  <si>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</si>
  <si>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</si>
  <si>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</si>
  <si>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</si>
  <si>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</si>
  <si>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</si>
  <si>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</si>
  <si>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</si>
  <si>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</si>
  <si>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</si>
  <si>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</si>
  <si>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</si>
  <si>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</si>
  <si>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</si>
  <si>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</si>
  <si>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</si>
  <si>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</si>
  <si>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</si>
  <si>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</si>
  <si>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</si>
  <si>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</si>
  <si>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</si>
  <si>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</si>
  <si>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</si>
  <si>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</si>
  <si>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</si>
  <si>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</si>
  <si>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</si>
  <si>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</si>
  <si>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</si>
  <si>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</si>
  <si>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</si>
  <si>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</si>
  <si>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</si>
  <si>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</si>
  <si>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</si>
  <si>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</si>
  <si>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</si>
  <si>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</si>
  <si>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</si>
  <si>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</si>
  <si>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</si>
  <si>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</si>
  <si>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</si>
  <si>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</si>
  <si>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</si>
  <si>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</si>
  <si>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</si>
  <si>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</si>
  <si>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</si>
  <si>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</si>
  <si>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</si>
  <si>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</si>
  <si>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</si>
  <si>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</si>
  <si>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</si>
  <si>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</si>
  <si>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</si>
  <si>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</si>
  <si>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</si>
  <si>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</si>
  <si>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</si>
  <si>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</si>
  <si>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</si>
  <si>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</si>
  <si>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</si>
  <si>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</si>
  <si>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</si>
  <si>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</si>
  <si>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</si>
  <si>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</si>
  <si>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</si>
  <si>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</si>
  <si>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</si>
  <si>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</si>
  <si>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</si>
  <si>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</si>
  <si>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</si>
  <si>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</si>
  <si>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</si>
  <si>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</si>
  <si>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</si>
  <si>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</si>
  <si>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</si>
  <si>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</si>
  <si>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</si>
  <si>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</si>
  <si>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</si>
  <si>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</si>
  <si>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</si>
  <si>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</si>
  <si>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</si>
  <si>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</si>
  <si>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</si>
  <si>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</si>
  <si>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</si>
  <si>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</si>
  <si>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</si>
  <si>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</si>
  <si>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</si>
  <si>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</si>
  <si>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</si>
  <si>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</si>
  <si>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</si>
  <si>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</si>
  <si>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</si>
  <si>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</si>
  <si>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</si>
  <si>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</si>
  <si>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</si>
  <si>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</si>
  <si>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</si>
  <si>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</si>
  <si>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</si>
  <si>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</si>
  <si>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</si>
  <si>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</si>
  <si>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</si>
  <si>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</si>
  <si>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</si>
  <si>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</si>
  <si>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</si>
  <si>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</si>
  <si>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</si>
  <si>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</si>
  <si>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</si>
  <si>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</si>
  <si>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</si>
  <si>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</si>
  <si>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</si>
  <si>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</si>
  <si>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</si>
  <si>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</si>
  <si>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</si>
  <si>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</si>
  <si>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</si>
  <si>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</si>
  <si>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</si>
  <si>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</si>
  <si>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</si>
  <si>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</si>
  <si>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</si>
  <si>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</si>
  <si>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</si>
  <si>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</si>
  <si>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</si>
  <si>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</si>
  <si>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</si>
  <si>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</si>
  <si>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</si>
  <si>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</si>
  <si>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</si>
  <si>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</si>
  <si>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</si>
  <si>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</si>
  <si>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</si>
  <si>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</si>
  <si>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</si>
  <si>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</si>
  <si>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</si>
  <si>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</si>
  <si>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</si>
  <si>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</si>
  <si>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</si>
  <si>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</si>
  <si>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</si>
  <si>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</si>
  <si>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</si>
  <si>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</si>
  <si>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</si>
  <si>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</si>
  <si>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</si>
  <si>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</si>
  <si>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</si>
  <si>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</si>
  <si>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</si>
  <si>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</si>
  <si>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</si>
  <si>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</si>
  <si>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</si>
  <si>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</si>
  <si>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</si>
  <si>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</si>
  <si>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</si>
  <si>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</si>
  <si>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</si>
  <si>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</si>
  <si>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</si>
  <si>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</si>
  <si>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</si>
  <si>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</si>
  <si>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</si>
  <si>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</si>
  <si>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</si>
  <si>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</si>
  <si>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</si>
  <si>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</si>
  <si>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</si>
  <si>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</si>
  <si>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</si>
  <si>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</si>
  <si>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</si>
  <si>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</si>
  <si>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</si>
  <si>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</si>
  <si>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</si>
  <si>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</si>
  <si>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</si>
  <si>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</si>
  <si>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</si>
  <si>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</si>
  <si>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</si>
  <si>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</si>
  <si>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</si>
  <si>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</si>
  <si>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</si>
  <si>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</si>
  <si>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</si>
  <si>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</si>
  <si>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</si>
  <si>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</si>
  <si>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</si>
  <si>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</si>
  <si>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</si>
  <si>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</si>
  <si>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</si>
  <si>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</si>
  <si>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</si>
  <si>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</si>
  <si>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</si>
  <si>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</si>
  <si>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</si>
  <si>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</si>
  <si>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</si>
  <si>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</si>
  <si>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</si>
  <si>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</si>
  <si>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</si>
  <si>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</si>
  <si>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</si>
  <si>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</si>
  <si>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</si>
  <si>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</si>
  <si>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</si>
  <si>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</si>
  <si>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</si>
  <si>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</si>
  <si>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</si>
  <si>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</si>
  <si>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</si>
  <si>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</si>
  <si>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</si>
  <si>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</si>
  <si>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</si>
  <si>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</si>
  <si>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</si>
  <si>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</si>
  <si>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</si>
  <si>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</si>
  <si>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</si>
  <si>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</si>
  <si>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</si>
  <si>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</si>
  <si>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</si>
  <si>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</si>
  <si>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</si>
  <si>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</si>
  <si>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</si>
  <si>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</si>
  <si>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</si>
  <si>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</si>
  <si>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</si>
  <si>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</si>
  <si>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</si>
  <si>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</si>
  <si>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</si>
  <si>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</si>
  <si>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</si>
  <si>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</si>
  <si>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</si>
  <si>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</si>
  <si>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</si>
  <si>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</si>
  <si>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</si>
  <si>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</si>
  <si>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</si>
  <si>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</si>
  <si>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</si>
  <si>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</si>
  <si>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</si>
  <si>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</si>
  <si>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</si>
  <si>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</si>
  <si>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</si>
  <si>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</si>
  <si>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</si>
  <si>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</si>
  <si>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</si>
  <si>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</si>
  <si>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</si>
  <si>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</si>
  <si>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</si>
  <si>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</si>
  <si>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</si>
  <si>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</si>
  <si>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</si>
  <si>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</si>
  <si>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</si>
  <si>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</si>
  <si>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</si>
  <si>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</si>
  <si>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</si>
  <si>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</si>
  <si>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</si>
  <si>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</si>
  <si>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</si>
  <si>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</si>
  <si>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</si>
  <si>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</si>
  <si>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</si>
  <si>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</si>
  <si>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</si>
  <si>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</si>
  <si>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</si>
  <si>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</si>
  <si>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</si>
  <si>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</si>
  <si>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</si>
  <si>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</si>
  <si>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</si>
  <si>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</si>
  <si>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</si>
  <si>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</si>
  <si>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</si>
  <si>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</si>
  <si>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</si>
  <si>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</si>
  <si>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</si>
  <si>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</si>
  <si>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</si>
  <si>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</si>
  <si>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</si>
  <si>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</si>
  <si>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</si>
  <si>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</si>
  <si>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</si>
  <si>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</si>
  <si>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</si>
  <si>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</si>
  <si>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</si>
  <si>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</si>
  <si>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</si>
  <si>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</si>
  <si>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</si>
  <si>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</si>
  <si>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</si>
  <si>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</si>
  <si>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</si>
  <si>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</si>
  <si>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</si>
  <si>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</si>
  <si>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</si>
  <si>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</si>
  <si>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</si>
  <si>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</si>
  <si>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</si>
  <si>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</si>
  <si>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</si>
  <si>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</si>
  <si>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</si>
  <si>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</si>
  <si>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</si>
  <si>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</si>
  <si>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</si>
  <si>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</si>
  <si>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</si>
  <si>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</si>
  <si>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</si>
  <si>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</si>
  <si>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</si>
  <si>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</si>
  <si>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</si>
  <si>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</si>
  <si>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</si>
  <si>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</si>
  <si>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</si>
  <si>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</si>
  <si>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</si>
  <si>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</si>
  <si>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</si>
  <si>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</si>
  <si>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</si>
  <si>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</si>
  <si>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</si>
  <si>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</si>
  <si>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</si>
  <si>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</si>
  <si>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</si>
  <si>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</si>
  <si>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</si>
  <si>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</si>
  <si>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</si>
  <si>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</si>
  <si>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</si>
  <si>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</si>
  <si>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</si>
  <si>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</si>
  <si>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</si>
  <si>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</si>
  <si>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</si>
  <si>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</si>
  <si>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</si>
  <si>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</si>
  <si>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</si>
  <si>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</si>
  <si>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</si>
  <si>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</si>
  <si>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</si>
  <si>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</si>
  <si>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</si>
  <si>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</si>
  <si>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</si>
  <si>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</si>
  <si>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</si>
  <si>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</si>
  <si>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</si>
  <si>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</si>
  <si>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</si>
  <si>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</si>
  <si>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</si>
  <si>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</si>
  <si>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</si>
  <si>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</si>
  <si>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</si>
  <si>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</si>
  <si>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</si>
  <si>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</si>
  <si>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</si>
  <si>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</si>
  <si>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</si>
  <si>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</si>
  <si>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</si>
  <si>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</si>
  <si>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</si>
  <si>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</si>
  <si>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</si>
  <si>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</si>
  <si>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</si>
  <si>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</si>
  <si>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</si>
  <si>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</si>
  <si>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</si>
  <si>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</si>
  <si>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</si>
  <si>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</si>
  <si>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</si>
  <si>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</si>
  <si>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</si>
  <si>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</si>
  <si>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</si>
  <si>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</si>
  <si>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</si>
  <si>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</si>
  <si>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</si>
  <si>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</si>
  <si>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</si>
  <si>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</si>
  <si>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</si>
  <si>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</si>
  <si>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</si>
  <si>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</si>
  <si>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</si>
  <si>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</si>
  <si>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</si>
  <si>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</si>
  <si>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</si>
  <si>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</si>
  <si>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</si>
  <si>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</si>
  <si>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</si>
  <si>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</si>
  <si>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</si>
  <si>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</si>
  <si>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</si>
  <si>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</si>
  <si>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</si>
  <si>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</si>
  <si>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</si>
  <si>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</si>
  <si>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</si>
  <si>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</si>
  <si>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</si>
  <si>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</si>
  <si>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</si>
  <si>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</si>
  <si>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</si>
  <si>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</si>
  <si>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</si>
  <si>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</si>
  <si>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</si>
  <si>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</si>
  <si>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</si>
  <si>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</si>
  <si>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</si>
  <si>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</si>
  <si>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</si>
  <si>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</si>
  <si>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</si>
  <si>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</si>
  <si>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</si>
  <si>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</si>
  <si>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</si>
  <si>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</si>
  <si>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</si>
  <si>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</si>
  <si>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</si>
  <si>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</si>
  <si>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</si>
  <si>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</si>
  <si>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</si>
  <si>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</si>
  <si>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</si>
  <si>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</si>
  <si>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</si>
  <si>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</si>
  <si>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</si>
  <si>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</si>
  <si>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</si>
  <si>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</si>
  <si>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</si>
  <si>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</si>
  <si>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</si>
  <si>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</si>
  <si>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</si>
  <si>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</si>
  <si>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</si>
  <si>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</si>
  <si>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</si>
  <si>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</si>
  <si>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</si>
  <si>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</si>
  <si>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</si>
  <si>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</si>
  <si>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</si>
  <si>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</si>
  <si>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</si>
  <si>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</si>
  <si>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</si>
  <si>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</si>
  <si>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</si>
  <si>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</si>
  <si>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</si>
  <si>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</si>
  <si>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</si>
  <si>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</si>
  <si>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</si>
  <si>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</si>
  <si>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</si>
  <si>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</si>
  <si>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</si>
  <si>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</si>
  <si>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</si>
  <si>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</si>
  <si>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</si>
  <si>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</si>
  <si>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</si>
  <si>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</si>
  <si>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</si>
  <si>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</si>
  <si>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</si>
  <si>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</si>
  <si>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</si>
  <si>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</si>
  <si>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</si>
  <si>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</si>
  <si>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</si>
  <si>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</si>
  <si>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</si>
  <si>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</si>
  <si>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</si>
  <si>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</si>
  <si>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</si>
  <si>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</si>
  <si>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</si>
  <si>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</si>
  <si>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</si>
  <si>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</si>
  <si>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</si>
  <si>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</si>
  <si>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</si>
  <si>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</si>
  <si>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</si>
  <si>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</si>
  <si>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</si>
  <si>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</si>
  <si>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</si>
  <si>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</si>
  <si>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</si>
  <si>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</si>
  <si>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</si>
  <si>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</si>
  <si>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</si>
  <si>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</si>
  <si>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</si>
  <si>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</si>
  <si>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</si>
  <si>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</si>
  <si>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</si>
  <si>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</si>
  <si>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</si>
  <si>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</si>
  <si>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</si>
  <si>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</si>
  <si>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</si>
  <si>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</si>
  <si>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</si>
  <si>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</si>
  <si>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</si>
  <si>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</si>
  <si>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</si>
  <si>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</si>
  <si>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</si>
  <si>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</si>
  <si>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</si>
  <si>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</si>
  <si>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</si>
  <si>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</si>
  <si>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</si>
  <si>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</si>
  <si>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</si>
  <si>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</si>
  <si>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</si>
  <si>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</si>
  <si>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</si>
  <si>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</si>
  <si>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</si>
  <si>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</si>
  <si>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</si>
  <si>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</si>
  <si>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</si>
  <si>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</si>
  <si>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</si>
  <si>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</si>
  <si>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</si>
  <si>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</si>
  <si>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</si>
  <si>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</si>
  <si>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</si>
  <si>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</si>
  <si>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</si>
  <si>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</si>
  <si>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</si>
  <si>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</si>
  <si>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</si>
  <si>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</si>
  <si>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</si>
  <si>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</si>
  <si>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</si>
  <si>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</si>
  <si>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</si>
  <si>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</si>
  <si>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</si>
  <si>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</si>
  <si>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</si>
  <si>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</si>
  <si>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</si>
  <si>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</si>
  <si>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</si>
  <si>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</si>
  <si>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</si>
  <si>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</si>
  <si>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</si>
  <si>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</si>
  <si>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</si>
  <si>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</si>
  <si>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</si>
  <si>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</si>
  <si>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</si>
  <si>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</si>
  <si>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</si>
  <si>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</si>
  <si>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</si>
  <si>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</si>
  <si>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</si>
  <si>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</si>
  <si>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</si>
  <si>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</si>
  <si>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</si>
  <si>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</si>
  <si>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</si>
  <si>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</si>
  <si>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</si>
  <si>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</si>
  <si>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</si>
  <si>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</si>
  <si>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</si>
  <si>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</si>
  <si>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</si>
  <si>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</si>
  <si>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</si>
  <si>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</si>
  <si>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</si>
  <si>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</si>
  <si>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</si>
  <si>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</si>
  <si>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</si>
  <si>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</si>
  <si>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</si>
  <si>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</si>
  <si>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</si>
  <si>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</si>
  <si>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</si>
  <si>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</si>
  <si>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</si>
  <si>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</si>
  <si>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</si>
  <si>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</si>
  <si>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</si>
  <si>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</si>
  <si>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</si>
  <si>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</si>
  <si>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</si>
  <si>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</si>
  <si>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</si>
  <si>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</si>
  <si>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</si>
  <si>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</si>
  <si>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</si>
  <si>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</si>
  <si>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</si>
  <si>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</si>
  <si>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</si>
  <si>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</si>
  <si>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</si>
  <si>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</si>
  <si>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</si>
  <si>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</si>
  <si>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</si>
  <si>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</si>
  <si>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</si>
  <si>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</si>
  <si>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</si>
  <si>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</si>
  <si>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</si>
  <si>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</si>
  <si>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</si>
  <si>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</si>
  <si>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</si>
  <si>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</si>
  <si>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</si>
  <si>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</si>
  <si>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</si>
  <si>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</si>
  <si>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</si>
  <si>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</si>
  <si>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</si>
  <si>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</si>
  <si>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</si>
  <si>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</si>
  <si>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</si>
  <si>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</si>
  <si>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</si>
  <si>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</si>
  <si>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</si>
  <si>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</si>
  <si>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</si>
  <si>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</si>
  <si>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</si>
  <si>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</si>
  <si>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</si>
  <si>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</si>
  <si>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</si>
  <si>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</si>
  <si>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</si>
  <si>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</si>
  <si>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</si>
  <si>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</si>
  <si>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</si>
  <si>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</si>
  <si>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</si>
  <si>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</si>
  <si>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</si>
  <si>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</si>
  <si>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</si>
  <si>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</si>
  <si>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</si>
  <si>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</si>
  <si>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</si>
  <si>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</si>
  <si>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</si>
  <si>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</si>
  <si>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</si>
  <si>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</si>
  <si>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</si>
  <si>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</si>
  <si>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</si>
  <si>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</si>
  <si>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</si>
  <si>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</si>
  <si>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</si>
  <si>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</si>
  <si>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</si>
  <si>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</si>
  <si>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</si>
  <si>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</si>
  <si>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</si>
  <si>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</si>
  <si>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</si>
  <si>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</si>
  <si>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</si>
  <si>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</si>
  <si>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</si>
  <si>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</si>
  <si>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</si>
  <si>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</si>
  <si>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</si>
  <si>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</si>
  <si>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</si>
  <si>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</si>
  <si>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</si>
  <si>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</si>
  <si>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</si>
  <si>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</si>
  <si>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</si>
  <si>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</si>
  <si>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</si>
  <si>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</si>
  <si>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</si>
  <si>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</si>
  <si>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</si>
  <si>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</si>
  <si>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</si>
  <si>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</si>
  <si>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</si>
  <si>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</si>
  <si>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</si>
  <si>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</si>
  <si>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</si>
  <si>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</si>
  <si>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</si>
  <si>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</si>
  <si>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</si>
  <si>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</si>
  <si>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</si>
  <si>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</si>
  <si>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</si>
  <si>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</si>
  <si>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</si>
  <si>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</si>
  <si>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</si>
  <si>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</si>
  <si>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</si>
  <si>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</si>
  <si>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</si>
  <si>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</si>
  <si>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</si>
  <si>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</si>
  <si>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</si>
  <si>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</si>
  <si>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</si>
  <si>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</si>
  <si>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</si>
  <si>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</si>
  <si>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</si>
  <si>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</si>
  <si>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</si>
  <si>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</si>
  <si>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</si>
  <si>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</si>
  <si>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</si>
  <si>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</si>
  <si>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</si>
  <si>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</si>
  <si>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</si>
  <si>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</si>
  <si>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</si>
  <si>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</si>
  <si>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</si>
  <si>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</si>
  <si>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</si>
  <si>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</si>
  <si>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</si>
  <si>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</si>
  <si>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</si>
  <si>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</si>
  <si>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</si>
  <si>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</si>
  <si>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</si>
  <si>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</si>
  <si>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</si>
  <si>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</si>
  <si>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</si>
  <si>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</si>
  <si>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</si>
  <si>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</si>
  <si>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</si>
  <si>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</si>
  <si>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</si>
  <si>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</si>
  <si>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</si>
  <si>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</si>
  <si>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</si>
  <si>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</si>
  <si>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</si>
  <si>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</si>
  <si>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</si>
  <si>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</si>
  <si>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</si>
  <si>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</si>
  <si>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</si>
  <si>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</si>
  <si>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</si>
  <si>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</si>
  <si>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</si>
  <si>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</si>
  <si>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</si>
  <si>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</si>
  <si>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</si>
  <si>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</si>
  <si>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</si>
  <si>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</si>
  <si>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</si>
  <si>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</si>
  <si>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</si>
  <si>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</si>
  <si>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</si>
  <si>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</si>
  <si>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</si>
  <si>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</si>
  <si>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</si>
  <si>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</si>
  <si>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</si>
  <si>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</si>
  <si>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</si>
  <si>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</si>
  <si>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</si>
  <si>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</si>
  <si>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</si>
  <si>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</si>
  <si>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</si>
  <si>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</si>
  <si>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</si>
  <si>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</si>
  <si>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</si>
  <si>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</si>
  <si>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</si>
  <si>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</si>
  <si>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</si>
  <si>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</si>
  <si>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</si>
  <si>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</si>
  <si>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</si>
  <si>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</si>
  <si>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</si>
  <si>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</si>
  <si>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</si>
  <si>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</si>
  <si>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</si>
  <si>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</si>
  <si>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</si>
  <si>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</si>
  <si>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</si>
  <si>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</si>
  <si>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</si>
  <si>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</si>
  <si>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</si>
  <si>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</si>
  <si>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</si>
  <si>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</si>
  <si>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</si>
  <si>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</si>
  <si>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</si>
  <si>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</si>
  <si>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</si>
  <si>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</si>
  <si>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</si>
  <si>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</si>
  <si>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</si>
  <si>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</si>
  <si>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</si>
  <si>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</si>
  <si>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</si>
  <si>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</si>
  <si>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</si>
  <si>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</si>
  <si>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</si>
  <si>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</si>
  <si>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</si>
  <si>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</si>
  <si>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</si>
  <si>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</si>
  <si>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</si>
  <si>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</si>
  <si>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</si>
  <si>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</si>
  <si>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</si>
  <si>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</si>
  <si>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</si>
  <si>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</si>
  <si>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</si>
  <si>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</si>
  <si>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</si>
  <si>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</si>
  <si>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</si>
  <si>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</si>
  <si>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</si>
  <si>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</si>
  <si>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</si>
  <si>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</si>
  <si>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</si>
  <si>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</si>
  <si>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</si>
  <si>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</si>
  <si>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</si>
  <si>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</si>
  <si>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</si>
  <si>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</si>
  <si>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</si>
  <si>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</si>
  <si>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</si>
  <si>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</si>
  <si>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</si>
  <si>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</si>
  <si>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</si>
  <si>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</si>
  <si>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</si>
  <si>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</si>
  <si>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</si>
  <si>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</si>
  <si>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</si>
  <si>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</si>
  <si>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</si>
  <si>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</si>
  <si>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</si>
  <si>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</si>
  <si>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</si>
  <si>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</si>
  <si>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</si>
  <si>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</si>
  <si>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</si>
  <si>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</si>
  <si>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</si>
  <si>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</si>
  <si>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</si>
  <si>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</si>
  <si>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</si>
  <si>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</si>
  <si>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</si>
  <si>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</si>
  <si>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</si>
  <si>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</si>
  <si>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</si>
  <si>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</si>
  <si>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</si>
  <si>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</si>
  <si>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</si>
  <si>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</si>
  <si>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</si>
  <si>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</si>
  <si>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</si>
  <si>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</si>
  <si>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</si>
  <si>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</si>
  <si>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</si>
  <si>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</si>
  <si>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</si>
  <si>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</si>
  <si>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</si>
  <si>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</si>
  <si>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</si>
  <si>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</si>
  <si>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</si>
  <si>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</si>
  <si>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</si>
  <si>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</si>
  <si>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</si>
  <si>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</si>
  <si>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</si>
  <si>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</si>
  <si>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</si>
  <si>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</si>
  <si>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</si>
  <si>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</si>
  <si>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</si>
  <si>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</si>
  <si>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</si>
  <si>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</si>
  <si>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</si>
  <si>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</si>
  <si>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</si>
  <si>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</si>
  <si>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</si>
  <si>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</si>
  <si>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</si>
  <si>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</si>
  <si>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</si>
  <si>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</si>
  <si>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</si>
  <si>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</si>
  <si>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</si>
  <si>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</si>
  <si>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</si>
  <si>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</si>
  <si>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</si>
  <si>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</si>
  <si>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</si>
  <si>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</si>
  <si>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</si>
  <si>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</si>
  <si>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</si>
  <si>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</si>
  <si>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</si>
  <si>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</si>
  <si>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</si>
  <si>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</si>
  <si>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</si>
  <si>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</si>
  <si>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</si>
  <si>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</si>
  <si>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</si>
  <si>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</si>
  <si>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</si>
  <si>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</si>
  <si>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</si>
  <si>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</si>
  <si>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</si>
  <si>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</si>
  <si>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</si>
  <si>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</si>
  <si>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</si>
  <si>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</si>
  <si>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</si>
  <si>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</si>
  <si>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</si>
  <si>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</si>
  <si>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</si>
  <si>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</si>
  <si>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</si>
  <si>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</si>
  <si>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</si>
  <si>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</si>
  <si>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</si>
  <si>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</si>
  <si>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</si>
  <si>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</si>
  <si>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</si>
  <si>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</si>
  <si>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</si>
  <si>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</si>
  <si>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</si>
  <si>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</si>
  <si>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</si>
  <si>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</si>
  <si>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</si>
  <si>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</si>
  <si>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</si>
  <si>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</si>
  <si>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</si>
  <si>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</si>
  <si>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</si>
  <si>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</si>
  <si>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</si>
  <si>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</si>
  <si>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</si>
  <si>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</si>
  <si>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</si>
  <si>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</si>
  <si>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</si>
  <si>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</si>
  <si>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</si>
  <si>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</si>
  <si>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</si>
  <si>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</si>
  <si>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</si>
  <si>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</si>
  <si>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</si>
  <si>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</si>
  <si>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</si>
  <si>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</si>
  <si>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</si>
  <si>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</si>
  <si>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</si>
  <si>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</si>
  <si>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</si>
  <si>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</si>
  <si>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</si>
  <si>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</si>
  <si>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</si>
  <si>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</si>
  <si>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</si>
  <si>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</si>
  <si>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</si>
  <si>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</si>
  <si>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</si>
  <si>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</si>
  <si>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</si>
  <si>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</si>
  <si>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</si>
  <si>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</si>
  <si>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</si>
  <si>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</si>
  <si>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</si>
  <si>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</si>
  <si>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</si>
  <si>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</si>
  <si>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</si>
  <si>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</si>
  <si>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</si>
  <si>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</si>
  <si>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</si>
  <si>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</si>
  <si>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</si>
  <si>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</si>
  <si>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</si>
  <si>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</si>
  <si>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</si>
  <si>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</si>
  <si>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</si>
  <si>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</si>
  <si>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</si>
  <si>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</si>
  <si>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</si>
  <si>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</si>
  <si>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</si>
  <si>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</si>
  <si>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</si>
  <si>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</si>
  <si>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</si>
  <si>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</si>
  <si>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</si>
  <si>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</si>
  <si>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</si>
  <si>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</si>
  <si>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</si>
  <si>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</si>
  <si>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</si>
  <si>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</si>
  <si>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</si>
  <si>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</si>
  <si>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</si>
  <si>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</si>
  <si>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</si>
  <si>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</si>
  <si>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</si>
  <si>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</si>
  <si>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</si>
  <si>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</si>
  <si>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</si>
  <si>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</si>
  <si>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</si>
  <si>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</si>
  <si>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</si>
  <si>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</si>
  <si>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</si>
  <si>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</si>
  <si>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</si>
  <si>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</si>
  <si>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</si>
  <si>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</si>
  <si>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</si>
  <si>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</si>
  <si>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</si>
  <si>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</si>
  <si>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</si>
  <si>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</si>
  <si>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</si>
  <si>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</si>
  <si>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</si>
  <si>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</si>
  <si>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</si>
  <si>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</si>
  <si>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</si>
  <si>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</si>
  <si>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</si>
  <si>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</si>
  <si>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</si>
  <si>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</si>
  <si>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</si>
  <si>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</si>
  <si>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</si>
  <si>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</si>
  <si>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</si>
  <si>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</si>
  <si>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</si>
  <si>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</si>
  <si>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</si>
  <si>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</si>
  <si>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</si>
  <si>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</si>
  <si>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</si>
  <si>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</si>
  <si>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</si>
  <si>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</si>
  <si>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</si>
  <si>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</si>
  <si>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</si>
  <si>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</si>
  <si>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</si>
  <si>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</si>
  <si>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</si>
  <si>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</si>
  <si>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</si>
  <si>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</si>
  <si>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</si>
  <si>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</si>
  <si>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</si>
  <si>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</si>
  <si>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</si>
  <si>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</si>
  <si>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</si>
  <si>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</si>
  <si>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</si>
  <si>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</si>
  <si>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</si>
  <si>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</si>
  <si>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</si>
  <si>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</si>
  <si>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</si>
  <si>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</si>
  <si>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</si>
  <si>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</si>
  <si>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</si>
  <si>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</si>
  <si>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</si>
  <si>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</si>
  <si>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</si>
  <si>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</si>
  <si>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</si>
  <si>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</si>
  <si>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</si>
  <si>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</si>
  <si>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</si>
  <si>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</si>
  <si>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</si>
  <si>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</si>
  <si>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</si>
  <si>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</si>
  <si>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</si>
  <si>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</si>
  <si>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</si>
  <si>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</si>
  <si>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</si>
  <si>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</si>
  <si>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</si>
  <si>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</si>
  <si>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</si>
  <si>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</si>
  <si>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</si>
  <si>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</si>
  <si>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</si>
  <si>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</si>
  <si>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</si>
  <si>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</si>
  <si>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</si>
  <si>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</si>
  <si>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</si>
  <si>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</si>
  <si>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</si>
  <si>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</si>
  <si>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</si>
  <si>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</si>
  <si>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</si>
  <si>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</si>
  <si>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</si>
  <si>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</si>
  <si>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</si>
  <si>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</si>
  <si>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</si>
  <si>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</si>
  <si>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</si>
  <si>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</si>
  <si>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</si>
  <si>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</si>
  <si>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</si>
  <si>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</si>
  <si>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</si>
  <si>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</si>
  <si>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</si>
  <si>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</si>
  <si>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</si>
  <si>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</si>
  <si>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</si>
  <si>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</si>
  <si>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</si>
  <si>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</si>
  <si>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</si>
  <si>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</si>
  <si>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</si>
  <si>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</si>
  <si>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</si>
  <si>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</si>
  <si>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</si>
  <si>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</si>
  <si>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</si>
  <si>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</si>
  <si>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</si>
  <si>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</si>
  <si>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</si>
  <si>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</si>
  <si>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</si>
  <si>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</si>
  <si>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</si>
  <si>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</si>
  <si>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</si>
  <si>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</si>
  <si>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</si>
  <si>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</si>
  <si>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</si>
  <si>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</si>
  <si>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</si>
  <si>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</si>
  <si>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</si>
  <si>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</si>
  <si>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</si>
  <si>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</si>
  <si>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</si>
  <si>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</si>
  <si>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</si>
  <si>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</si>
  <si>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</si>
  <si>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</si>
  <si>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</si>
  <si>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</si>
  <si>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</si>
  <si>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</si>
  <si>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</si>
  <si>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</si>
  <si>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</si>
  <si>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</si>
  <si>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</si>
  <si>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</si>
  <si>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</si>
  <si>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</si>
  <si>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</si>
  <si>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</si>
  <si>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</si>
  <si>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</si>
  <si>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</si>
  <si>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</si>
  <si>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</si>
  <si>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</si>
  <si>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</si>
  <si>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</si>
  <si>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</si>
  <si>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</si>
  <si>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</si>
  <si>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</si>
  <si>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</si>
  <si>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</si>
  <si>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</si>
  <si>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</si>
  <si>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</si>
  <si>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</si>
  <si>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</si>
  <si>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</si>
  <si>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</si>
  <si>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</si>
  <si>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</si>
  <si>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</si>
  <si>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</si>
  <si>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</si>
  <si>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</si>
  <si>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</si>
  <si>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</si>
  <si>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</si>
  <si>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</si>
  <si>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</si>
  <si>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</si>
  <si>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</si>
  <si>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</si>
  <si>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</si>
  <si>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</si>
  <si>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</si>
  <si>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</si>
  <si>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</si>
  <si>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</si>
  <si>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</si>
  <si>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</si>
  <si>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</si>
  <si>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</si>
  <si>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</si>
  <si>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</si>
  <si>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</si>
  <si>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</si>
  <si>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</si>
  <si>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</si>
  <si>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</si>
  <si>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</si>
  <si>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</si>
  <si>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</si>
  <si>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</si>
  <si>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</si>
  <si>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</si>
  <si>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</si>
  <si>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</si>
  <si>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</si>
  <si>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</si>
  <si>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</si>
  <si>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</si>
  <si>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</si>
  <si>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</si>
  <si>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</si>
  <si>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</si>
  <si>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</si>
  <si>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</si>
  <si>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</si>
  <si>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</si>
  <si>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</si>
  <si>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</si>
  <si>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</si>
  <si>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</si>
  <si>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</si>
  <si>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</si>
  <si>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</si>
  <si>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</si>
  <si>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</si>
  <si>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</si>
  <si>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</si>
  <si>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</si>
  <si>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</si>
  <si>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</si>
  <si>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</si>
  <si>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</si>
  <si>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</si>
  <si>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</si>
  <si>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</si>
  <si>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</si>
  <si>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</si>
  <si>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</si>
  <si>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</si>
  <si>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</si>
  <si>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</si>
  <si>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</si>
  <si>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</si>
  <si>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</si>
  <si>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</si>
  <si>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</si>
  <si>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</si>
  <si>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</si>
  <si>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</si>
  <si>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</si>
  <si>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</si>
  <si>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</si>
  <si>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</si>
  <si>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</si>
  <si>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</si>
  <si>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</si>
  <si>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</si>
  <si>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</si>
  <si>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</si>
  <si>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</si>
  <si>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</si>
  <si>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</si>
  <si>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</si>
  <si>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</si>
  <si>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</si>
  <si>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</si>
  <si>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</si>
  <si>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</si>
  <si>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</si>
  <si>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</si>
  <si>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</si>
  <si>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</si>
  <si>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</si>
  <si>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</si>
  <si>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</si>
  <si>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</si>
  <si>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</si>
  <si>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</si>
  <si>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</si>
  <si>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</si>
  <si>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</si>
  <si>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</si>
  <si>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</si>
  <si>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</si>
  <si>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</si>
  <si>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</si>
  <si>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</si>
  <si>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</si>
  <si>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</si>
  <si>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</si>
  <si>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</si>
  <si>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</si>
  <si>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</si>
  <si>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</si>
  <si>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</si>
  <si>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</si>
  <si>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</si>
  <si>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</si>
  <si>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</si>
  <si>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</si>
  <si>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</si>
  <si>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</si>
  <si>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</si>
  <si>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</si>
  <si>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</si>
  <si>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</si>
  <si>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</si>
  <si>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</si>
  <si>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</si>
  <si>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</si>
  <si>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</si>
  <si>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</si>
  <si>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</si>
  <si>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</si>
  <si>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</si>
  <si>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</si>
  <si>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</si>
  <si>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</si>
  <si>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</si>
  <si>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</si>
  <si>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</si>
  <si>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</si>
  <si>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</si>
  <si>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</si>
  <si>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</si>
  <si>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</si>
  <si>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</si>
  <si>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</si>
  <si>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</si>
  <si>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</si>
  <si>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</si>
  <si>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</si>
  <si>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</si>
  <si>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</si>
  <si>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</si>
  <si>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</si>
  <si>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</si>
  <si>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</si>
  <si>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</si>
  <si>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</si>
  <si>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</si>
  <si>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</si>
  <si>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</si>
  <si>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</si>
  <si>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</si>
  <si>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</si>
  <si>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</si>
  <si>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</si>
  <si>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</si>
  <si>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</si>
  <si>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</si>
  <si>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</si>
  <si>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</si>
  <si>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</si>
  <si>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</si>
  <si>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</si>
  <si>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</si>
  <si>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</si>
  <si>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</si>
  <si>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</si>
  <si>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</si>
  <si>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</si>
  <si>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</si>
  <si>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</si>
  <si>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</si>
  <si>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</si>
  <si>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</si>
  <si>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</si>
  <si>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</si>
  <si>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</si>
  <si>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</si>
  <si>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</si>
  <si>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</si>
  <si>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</si>
  <si>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</si>
  <si>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</si>
  <si>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</si>
  <si>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</si>
  <si>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</si>
  <si>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</si>
  <si>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</si>
  <si>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</si>
  <si>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</si>
  <si>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</si>
  <si>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</si>
  <si>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</si>
  <si>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</si>
  <si>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</si>
  <si>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</si>
  <si>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</si>
  <si>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</si>
  <si>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</si>
  <si>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</si>
  <si>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</si>
  <si>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</si>
  <si>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</si>
  <si>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</si>
  <si>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</si>
  <si>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</si>
  <si>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</si>
  <si>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</si>
  <si>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</si>
  <si>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</si>
  <si>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</si>
  <si>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</si>
  <si>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</si>
  <si>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</si>
  <si>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</si>
  <si>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</si>
  <si>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</si>
  <si>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</si>
  <si>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</si>
  <si>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</si>
  <si>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</si>
  <si>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</si>
  <si>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</si>
  <si>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</si>
  <si>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</si>
  <si>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</si>
  <si>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</si>
  <si>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</si>
  <si>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</si>
  <si>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</si>
  <si>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</si>
  <si>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</si>
  <si>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</si>
  <si>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</si>
  <si>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</si>
  <si>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</si>
  <si>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</si>
  <si>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</si>
  <si>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</si>
  <si>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</si>
  <si>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</si>
  <si>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</si>
  <si>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</si>
  <si>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</si>
  <si>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</si>
  <si>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</si>
  <si>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</si>
  <si>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</si>
  <si>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</si>
  <si>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</si>
  <si>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</si>
  <si>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</si>
  <si>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</si>
  <si>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</si>
  <si>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</si>
  <si>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</si>
  <si>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</si>
  <si>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</si>
  <si>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</si>
  <si>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</si>
  <si>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</si>
  <si>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</si>
  <si>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</si>
  <si>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</si>
  <si>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</si>
  <si>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</si>
  <si>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</si>
  <si>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</si>
  <si>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</si>
  <si>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</si>
  <si>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</si>
  <si>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</si>
  <si>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</si>
  <si>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</si>
  <si>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</si>
  <si>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</si>
  <si>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</si>
  <si>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</si>
  <si>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</si>
  <si>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</si>
  <si>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</si>
  <si>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</si>
  <si>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</si>
  <si>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</si>
  <si>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</si>
  <si>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</si>
  <si>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</si>
  <si>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</si>
  <si>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</si>
  <si>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</si>
  <si>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</si>
  <si>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</si>
  <si>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</si>
  <si>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</si>
  <si>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</si>
  <si>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</si>
  <si>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</si>
  <si>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</si>
  <si>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</si>
  <si>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</si>
  <si>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</si>
  <si>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</si>
  <si>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</si>
  <si>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</si>
  <si>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</si>
  <si>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</si>
  <si>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</si>
  <si>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</si>
  <si>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</si>
  <si>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</si>
  <si>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</si>
  <si>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</si>
  <si>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</si>
  <si>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</si>
  <si>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</si>
  <si>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</si>
  <si>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</si>
  <si>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</si>
  <si>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</si>
  <si>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</si>
  <si>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</si>
  <si>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</si>
  <si>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</si>
  <si>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</si>
  <si>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</si>
  <si>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</si>
  <si>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</si>
  <si>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</si>
  <si>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</si>
  <si>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</si>
  <si>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</si>
  <si>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</si>
  <si>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</si>
  <si>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</si>
  <si>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</si>
  <si>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</si>
  <si>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</si>
  <si>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</si>
  <si>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</si>
  <si>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</si>
  <si>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</si>
  <si>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</si>
  <si>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</si>
  <si>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</si>
  <si>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</si>
  <si>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</si>
  <si>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</si>
  <si>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</si>
  <si>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</si>
  <si>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</si>
  <si>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</si>
  <si>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</si>
  <si>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</si>
  <si>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</si>
  <si>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</si>
  <si>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</si>
  <si>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</si>
  <si>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</si>
  <si>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</si>
  <si>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</si>
  <si>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</si>
  <si>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</si>
  <si>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</si>
  <si>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</si>
  <si>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</si>
  <si>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</si>
  <si>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</si>
  <si>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</si>
  <si>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</si>
  <si>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</si>
  <si>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</si>
  <si>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</si>
  <si>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</si>
  <si>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</si>
  <si>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</si>
  <si>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</si>
  <si>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</si>
  <si>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</si>
  <si>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</si>
  <si>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</si>
  <si>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</si>
  <si>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</si>
  <si>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</si>
  <si>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</si>
  <si>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</si>
  <si>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</si>
  <si>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</si>
  <si>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</si>
  <si>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</si>
  <si>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</si>
  <si>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</si>
  <si>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</si>
  <si>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</si>
  <si>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</si>
  <si>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</si>
  <si>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</si>
  <si>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</si>
  <si>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</si>
  <si>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</si>
  <si>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</si>
  <si>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</si>
  <si>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</si>
  <si>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</si>
  <si>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</si>
  <si>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</si>
  <si>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</si>
  <si>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</si>
  <si>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</si>
  <si>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</si>
  <si>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</si>
  <si>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</si>
  <si>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</si>
  <si>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</si>
  <si>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</si>
  <si>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</si>
  <si>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</si>
  <si>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</si>
  <si>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</si>
  <si>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</si>
  <si>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</si>
  <si>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</si>
  <si>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</si>
  <si>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</si>
  <si>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</si>
  <si>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</si>
  <si>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</si>
  <si>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</si>
  <si>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</si>
  <si>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</si>
  <si>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</si>
  <si>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</si>
  <si>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</si>
  <si>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</si>
  <si>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</si>
  <si>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</si>
  <si>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</si>
  <si>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</si>
  <si>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</si>
  <si>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</si>
  <si>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</si>
  <si>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</si>
  <si>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</si>
  <si>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</si>
  <si>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</si>
  <si>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</si>
  <si>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</si>
  <si>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</si>
  <si>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</si>
  <si>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</si>
  <si>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</si>
  <si>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</si>
  <si>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</si>
  <si>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</si>
  <si>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</si>
  <si>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</si>
  <si>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</si>
  <si>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</si>
  <si>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</si>
  <si>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</si>
  <si>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</si>
  <si>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</si>
  <si>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</si>
  <si>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</si>
  <si>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</si>
  <si>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</si>
  <si>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</si>
  <si>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</si>
  <si>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</si>
  <si>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</si>
  <si>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</si>
  <si>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</si>
  <si>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</si>
  <si>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</si>
  <si>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</si>
  <si>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</si>
  <si>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</si>
  <si>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</si>
  <si>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</si>
  <si>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</si>
  <si>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</si>
  <si>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</si>
  <si>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</si>
  <si>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</si>
  <si>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</si>
  <si>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</si>
  <si>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</si>
  <si>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</si>
  <si>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</si>
  <si>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</si>
  <si>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</si>
  <si>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</si>
  <si>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</si>
  <si>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</si>
  <si>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</si>
  <si>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</si>
  <si>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</si>
  <si>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</si>
  <si>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</si>
  <si>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</si>
  <si>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</si>
  <si>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</si>
  <si>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</si>
  <si>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</si>
  <si>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</si>
  <si>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</si>
  <si>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</si>
  <si>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</si>
  <si>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</si>
  <si>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</si>
  <si>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</si>
  <si>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</si>
  <si>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</si>
  <si>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</si>
  <si>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</si>
  <si>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</si>
  <si>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</si>
  <si>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</si>
  <si>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</si>
  <si>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</si>
  <si>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</si>
  <si>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</si>
  <si>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</si>
  <si>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</si>
  <si>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</si>
  <si>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</si>
  <si>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</si>
  <si>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</si>
  <si>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</si>
  <si>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</si>
  <si>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</si>
  <si>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</si>
  <si>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</si>
  <si>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</si>
  <si>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</si>
  <si>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</si>
  <si>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</si>
  <si>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</si>
  <si>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</si>
  <si>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</si>
  <si>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</si>
  <si>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</si>
  <si>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</si>
  <si>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</si>
  <si>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</si>
  <si>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</si>
  <si>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</si>
  <si>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</si>
  <si>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</si>
  <si>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</si>
  <si>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</si>
  <si>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</si>
  <si>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</si>
  <si>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</si>
  <si>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</si>
  <si>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</si>
  <si>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</si>
  <si>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</si>
  <si>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</si>
  <si>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</si>
  <si>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</si>
  <si>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</si>
  <si>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</si>
  <si>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</si>
  <si>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</si>
  <si>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</si>
  <si>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</si>
  <si>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</si>
  <si>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</si>
  <si>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</si>
  <si>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</si>
  <si>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</si>
  <si>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</si>
  <si>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</si>
  <si>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</si>
  <si>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</si>
  <si>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</si>
  <si>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</si>
  <si>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</si>
  <si>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</si>
  <si>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</si>
  <si>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</si>
  <si>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</si>
  <si>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</si>
  <si>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</si>
  <si>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</si>
  <si>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</si>
  <si>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</si>
  <si>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</si>
  <si>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</si>
  <si>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</si>
  <si>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</si>
  <si>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</si>
  <si>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</si>
  <si>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</si>
  <si>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</si>
  <si>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</si>
  <si>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</si>
  <si>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</si>
  <si>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</si>
  <si>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</si>
  <si>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</si>
  <si>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</si>
  <si>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</si>
  <si>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</si>
  <si>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</si>
  <si>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</si>
  <si>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</si>
  <si>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</si>
  <si>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</si>
  <si>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</si>
  <si>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</si>
  <si>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</si>
  <si>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</si>
  <si>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</si>
  <si>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</si>
  <si>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</si>
  <si>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</si>
  <si>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</si>
  <si>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</si>
  <si>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</si>
  <si>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</si>
  <si>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</si>
  <si>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</si>
  <si>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</si>
  <si>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</si>
  <si>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</si>
  <si>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</si>
  <si>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</si>
  <si>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</si>
  <si>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</si>
  <si>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</si>
  <si>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</si>
  <si>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</si>
  <si>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</si>
  <si>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</si>
  <si>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</si>
  <si>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</si>
  <si>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</si>
  <si>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</si>
  <si>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</si>
  <si>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</si>
  <si>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</si>
  <si>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</si>
  <si>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</si>
  <si>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</si>
  <si>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</si>
  <si>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</si>
  <si>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</si>
  <si>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</si>
  <si>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</si>
  <si>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</si>
  <si>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</si>
  <si>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</si>
  <si>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</si>
  <si>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</si>
  <si>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</si>
  <si>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</si>
  <si>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</si>
  <si>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</si>
  <si>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</si>
  <si>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</si>
  <si>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</si>
  <si>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</si>
  <si>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</si>
  <si>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</si>
  <si>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</si>
  <si>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</si>
  <si>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</si>
  <si>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</si>
  <si>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</si>
  <si>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</si>
  <si>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</si>
  <si>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</si>
  <si>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</si>
  <si>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</si>
  <si>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</si>
  <si>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</si>
  <si>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</si>
  <si>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</si>
  <si>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</si>
  <si>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</si>
  <si>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</si>
  <si>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</si>
  <si>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</si>
  <si>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</si>
  <si>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</si>
  <si>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</si>
  <si>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</si>
  <si>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</si>
  <si>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</si>
  <si>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</si>
  <si>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</si>
  <si>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</si>
  <si>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</si>
  <si>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</si>
  <si>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</si>
  <si>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</si>
  <si>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</si>
  <si>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</si>
  <si>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</si>
  <si>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</si>
  <si>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</si>
  <si>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</si>
  <si>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</si>
  <si>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</si>
  <si>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</si>
  <si>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</si>
  <si>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</si>
  <si>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</si>
  <si>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</si>
  <si>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</si>
  <si>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</si>
  <si>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</si>
  <si>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</si>
  <si>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</si>
  <si>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</si>
  <si>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</si>
  <si>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</si>
  <si>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</si>
  <si>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</si>
  <si>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</si>
  <si>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</si>
  <si>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</si>
  <si>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</si>
  <si>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</si>
  <si>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</si>
  <si>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</si>
  <si>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</si>
  <si>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</si>
  <si>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</si>
  <si>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</si>
  <si>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</si>
  <si>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</si>
  <si>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</si>
  <si>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</si>
  <si>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</si>
  <si>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</si>
  <si>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</si>
  <si>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</si>
  <si>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</si>
  <si>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</si>
  <si>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</si>
  <si>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</si>
  <si>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</si>
  <si>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</si>
  <si>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</si>
  <si>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</si>
  <si>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</si>
  <si>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</si>
  <si>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</si>
  <si>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</si>
  <si>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</si>
  <si>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</si>
  <si>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</si>
  <si>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</si>
  <si>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</si>
  <si>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</si>
  <si>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</si>
  <si>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</si>
  <si>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</si>
  <si>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</si>
  <si>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</si>
  <si>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</si>
  <si>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</si>
  <si>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</si>
  <si>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</si>
  <si>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</si>
  <si>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</si>
  <si>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</si>
  <si>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</si>
  <si>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</si>
  <si>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</si>
  <si>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</si>
  <si>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</si>
  <si>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</si>
  <si>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</si>
  <si>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</si>
  <si>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</si>
  <si>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</si>
  <si>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</si>
  <si>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</si>
  <si>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</si>
  <si>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</si>
  <si>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</si>
  <si>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</si>
  <si>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</si>
  <si>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</si>
  <si>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</si>
  <si>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</si>
  <si>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</si>
  <si>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</si>
  <si>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</si>
  <si>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</si>
  <si>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</si>
  <si>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</si>
  <si>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</si>
  <si>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</si>
  <si>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</si>
  <si>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</si>
  <si>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</si>
  <si>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</si>
  <si>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</si>
  <si>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</si>
  <si>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</si>
  <si>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</si>
  <si>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</si>
  <si>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</si>
  <si>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</si>
  <si>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</si>
  <si>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</si>
  <si>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</si>
  <si>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</si>
  <si>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</si>
  <si>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</si>
  <si>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</si>
  <si>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</si>
  <si>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</si>
  <si>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</si>
  <si>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</si>
  <si>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</si>
  <si>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</si>
  <si>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</si>
  <si>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</si>
  <si>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</si>
  <si>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</si>
  <si>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</si>
  <si>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</si>
  <si>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</si>
  <si>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</si>
  <si>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</si>
  <si>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</si>
  <si>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</si>
  <si>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</si>
  <si>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</si>
  <si>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</si>
  <si>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</si>
  <si>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</si>
  <si>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</si>
  <si>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</si>
  <si>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</si>
  <si>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</si>
  <si>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</si>
  <si>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</si>
  <si>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</si>
  <si>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</si>
  <si>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</si>
  <si>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</si>
  <si>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</si>
  <si>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</si>
  <si>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</si>
  <si>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</si>
  <si>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</si>
  <si>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</si>
  <si>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</si>
  <si>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</si>
  <si>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</si>
  <si>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</si>
  <si>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</si>
  <si>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</si>
  <si>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</si>
  <si>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</si>
  <si>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</si>
  <si>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</si>
  <si>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</si>
  <si>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</si>
  <si>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</si>
  <si>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</si>
  <si>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</si>
  <si>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</si>
  <si>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</si>
  <si>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</si>
  <si>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</si>
  <si>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</si>
  <si>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</si>
  <si>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</si>
  <si>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</si>
  <si>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</si>
  <si>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</si>
  <si>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</si>
  <si>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</si>
  <si>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</si>
  <si>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</si>
  <si>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</si>
  <si>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</si>
  <si>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</si>
  <si>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</si>
  <si>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</si>
  <si>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</si>
  <si>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</si>
  <si>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</si>
  <si>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</si>
  <si>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</si>
  <si>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</si>
  <si>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</si>
  <si>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</si>
  <si>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</si>
  <si>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</si>
  <si>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</si>
  <si>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</si>
  <si>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</si>
  <si>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</si>
  <si>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</si>
  <si>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</si>
  <si>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</si>
  <si>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</si>
  <si>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</si>
  <si>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</si>
  <si>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</si>
  <si>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</si>
  <si>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</si>
  <si>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</si>
  <si>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</si>
  <si>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</si>
  <si>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</si>
  <si>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</si>
  <si>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</si>
  <si>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</si>
  <si>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</si>
  <si>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</si>
  <si>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</si>
  <si>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</si>
  <si>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</si>
  <si>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</si>
  <si>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</si>
  <si>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</si>
  <si>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</si>
  <si>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</si>
  <si>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</si>
  <si>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</si>
  <si>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</si>
  <si>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</si>
  <si>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</si>
  <si>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</si>
  <si>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</si>
  <si>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</si>
  <si>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</si>
  <si>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</si>
  <si>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</si>
  <si>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</si>
  <si>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</si>
  <si>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</si>
  <si>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</si>
  <si>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</si>
  <si>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</si>
  <si>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</si>
  <si>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</si>
  <si>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</si>
  <si>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</si>
  <si>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</si>
  <si>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</si>
  <si>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</si>
  <si>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</si>
  <si>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</si>
  <si>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</si>
  <si>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</si>
  <si>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</si>
  <si>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</si>
  <si>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</si>
  <si>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</si>
  <si>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</si>
  <si>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</si>
  <si>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</si>
  <si>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</si>
  <si>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</si>
  <si>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</si>
  <si>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</si>
  <si>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</si>
  <si>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</si>
  <si>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</si>
  <si>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</si>
  <si>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</si>
  <si>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</si>
  <si>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</si>
  <si>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</si>
  <si>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</si>
  <si>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</si>
  <si>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</si>
  <si>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</si>
  <si>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</si>
  <si>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</si>
  <si>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</si>
  <si>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</si>
  <si>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</si>
  <si>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</si>
  <si>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</si>
  <si>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</si>
  <si>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</si>
  <si>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</si>
  <si>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</si>
  <si>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</si>
  <si>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</si>
  <si>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</si>
  <si>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</si>
  <si>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</si>
  <si>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</si>
  <si>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</si>
  <si>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</si>
  <si>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</si>
  <si>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</si>
  <si>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</si>
  <si>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</si>
  <si>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</si>
  <si>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</si>
  <si>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</si>
  <si>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</si>
  <si>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</si>
  <si>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</si>
  <si>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</si>
  <si>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</si>
  <si>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</si>
  <si>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</si>
  <si>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</si>
  <si>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</si>
  <si>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</si>
  <si>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</si>
  <si>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</si>
  <si>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</si>
  <si>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</si>
  <si>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</si>
  <si>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</si>
  <si>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</si>
  <si>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</si>
  <si>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</si>
  <si>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</si>
  <si>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</si>
  <si>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</si>
  <si>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</si>
  <si>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</si>
  <si>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</si>
  <si>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</si>
  <si>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</si>
  <si>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</si>
  <si>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</si>
  <si>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</si>
  <si>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</si>
  <si>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</si>
  <si>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</si>
  <si>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</si>
  <si>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</si>
  <si>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</si>
  <si>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</si>
  <si>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</si>
  <si>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</si>
  <si>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</si>
  <si>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</si>
  <si>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</si>
  <si>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</si>
  <si>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</si>
  <si>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</si>
  <si>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</si>
  <si>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</si>
  <si>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</si>
  <si>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</si>
  <si>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</si>
  <si>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</si>
  <si>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</si>
  <si>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</si>
  <si>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</si>
  <si>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</si>
  <si>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</si>
  <si>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</si>
  <si>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</si>
  <si>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</si>
  <si>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</si>
  <si>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</si>
  <si>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</si>
  <si>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</si>
  <si>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</si>
  <si>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</si>
  <si>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</si>
  <si>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</si>
  <si>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</si>
  <si>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</si>
  <si>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</si>
  <si>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</si>
  <si>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</si>
  <si>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</si>
  <si>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</si>
  <si>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</si>
  <si>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</si>
  <si>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</si>
  <si>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</si>
  <si>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</si>
  <si>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</si>
  <si>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</si>
  <si>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</si>
  <si>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</si>
  <si>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</si>
  <si>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</si>
  <si>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</si>
  <si>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</si>
  <si>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</si>
  <si>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</si>
  <si>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</si>
  <si>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</si>
  <si>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</si>
  <si>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</si>
  <si>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</si>
  <si>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</si>
  <si>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</si>
  <si>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</si>
  <si>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</si>
  <si>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</si>
  <si>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</si>
  <si>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</si>
  <si>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</si>
  <si>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</si>
  <si>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</si>
  <si>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</si>
  <si>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</si>
  <si>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</si>
  <si>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</si>
  <si>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</si>
  <si>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</si>
  <si>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</si>
  <si>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</si>
  <si>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</si>
  <si>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</si>
  <si>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</si>
  <si>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</si>
  <si>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</si>
  <si>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</si>
  <si>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</si>
  <si>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</si>
  <si>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</si>
  <si>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</si>
  <si>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</si>
  <si>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</si>
  <si>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</si>
  <si>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</si>
  <si>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</si>
  <si>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</si>
  <si>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</si>
  <si>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</si>
  <si>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</si>
  <si>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</si>
  <si>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</si>
  <si>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</si>
  <si>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</si>
  <si>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</si>
  <si>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</si>
  <si>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</si>
  <si>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</si>
  <si>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</si>
  <si>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</si>
  <si>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</si>
  <si>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</si>
  <si>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</si>
  <si>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</si>
  <si>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</si>
  <si>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</si>
  <si>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</si>
  <si>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</si>
  <si>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</si>
  <si>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</si>
  <si>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</si>
  <si>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</si>
  <si>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</si>
  <si>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</si>
  <si>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</si>
  <si>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</si>
  <si>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</si>
  <si>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</si>
  <si>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</si>
  <si>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</si>
  <si>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</si>
  <si>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</si>
  <si>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</si>
  <si>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</si>
  <si>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</si>
  <si>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</si>
  <si>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</si>
  <si>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</si>
  <si>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</si>
  <si>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</si>
  <si>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</si>
  <si>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</si>
  <si>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</si>
  <si>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</si>
  <si>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</si>
  <si>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</si>
  <si>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</si>
  <si>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</si>
  <si>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</si>
  <si>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</si>
  <si>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</si>
  <si>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</si>
  <si>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</si>
  <si>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</si>
  <si>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</si>
  <si>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</si>
  <si>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</si>
  <si>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</si>
  <si>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</si>
  <si>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</si>
  <si>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</si>
  <si>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</si>
  <si>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</si>
  <si>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</si>
  <si>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</si>
  <si>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</si>
  <si>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</si>
  <si>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</si>
  <si>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</si>
  <si>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</si>
  <si>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</si>
  <si>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</si>
  <si>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</si>
  <si>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</si>
  <si>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</si>
  <si>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</si>
  <si>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</si>
  <si>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</si>
  <si>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</si>
  <si>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</si>
  <si>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</si>
  <si>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</si>
  <si>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</si>
  <si>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</si>
  <si>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</si>
  <si>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</si>
  <si>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</si>
  <si>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</si>
  <si>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</si>
  <si>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</si>
  <si>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</si>
  <si>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</si>
  <si>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</si>
  <si>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</si>
  <si>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</si>
  <si>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</si>
  <si>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</si>
  <si>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</si>
  <si>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</si>
  <si>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</si>
  <si>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</si>
  <si>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</si>
  <si>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</si>
  <si>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</si>
  <si>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</si>
  <si>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</si>
  <si>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</si>
  <si>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</si>
  <si>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</si>
  <si>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</si>
  <si>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</si>
  <si>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</si>
  <si>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</si>
  <si>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</si>
  <si>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</si>
  <si>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</si>
  <si>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</si>
  <si>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</si>
  <si>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</si>
  <si>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</si>
  <si>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</si>
  <si>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</si>
  <si>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</si>
  <si>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</si>
  <si>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</si>
  <si>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</si>
  <si>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</si>
  <si>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</si>
  <si>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</si>
  <si>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</si>
  <si>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</si>
  <si>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</si>
  <si>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</si>
  <si>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</si>
  <si>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</si>
  <si>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</si>
  <si>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</si>
  <si>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</si>
  <si>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</si>
  <si>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</si>
  <si>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</si>
  <si>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</si>
  <si>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</si>
  <si>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</si>
  <si>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</si>
  <si>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</si>
  <si>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</si>
  <si>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</si>
  <si>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</si>
  <si>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</si>
  <si>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</si>
  <si>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</si>
  <si>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</si>
  <si>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</si>
  <si>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</si>
  <si>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</si>
  <si>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</si>
  <si>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</si>
  <si>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</si>
  <si>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</si>
  <si>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</si>
  <si>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</si>
  <si>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</si>
  <si>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</si>
  <si>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</si>
  <si>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</si>
  <si>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</si>
  <si>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</si>
  <si>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</si>
  <si>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</si>
  <si>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</si>
  <si>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</si>
  <si>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</si>
  <si>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</si>
  <si>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</si>
  <si>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</si>
  <si>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</si>
  <si>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</si>
  <si>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</si>
  <si>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</si>
  <si>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</si>
  <si>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</si>
  <si>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</si>
  <si>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</si>
  <si>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</si>
  <si>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</si>
  <si>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</si>
  <si>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</si>
  <si>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</si>
  <si>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</si>
  <si>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</si>
  <si>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</si>
  <si>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</si>
  <si>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</si>
  <si>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</si>
  <si>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</si>
  <si>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</si>
  <si>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</si>
  <si>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</si>
  <si>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</si>
  <si>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</si>
  <si>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</si>
  <si>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</si>
  <si>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</si>
  <si>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</si>
  <si>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</si>
  <si>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</si>
  <si>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</si>
  <si>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</si>
  <si>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</si>
  <si>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</si>
  <si>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</si>
  <si>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</si>
  <si>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</si>
  <si>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</si>
  <si>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</si>
  <si>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</si>
  <si>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</si>
  <si>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</si>
  <si>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</si>
  <si>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</si>
  <si>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</si>
  <si>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</si>
  <si>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</si>
  <si>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</si>
  <si>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</si>
  <si>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</si>
  <si>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</si>
  <si>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</si>
  <si>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</si>
  <si>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</si>
  <si>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</si>
  <si>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</si>
  <si>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</si>
  <si>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</si>
  <si>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</si>
  <si>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</si>
  <si>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</si>
  <si>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</si>
  <si>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</si>
  <si>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</si>
  <si>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</si>
  <si>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</si>
  <si>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</si>
  <si>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</si>
  <si>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</si>
  <si>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</si>
  <si>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</si>
  <si>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</si>
  <si>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</si>
  <si>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</si>
  <si>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</si>
  <si>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</si>
  <si>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</si>
  <si>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</si>
  <si>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</si>
  <si>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</si>
  <si>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</si>
  <si>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</si>
  <si>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</si>
  <si>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</si>
  <si>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</si>
  <si>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</si>
  <si>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</si>
  <si>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</si>
  <si>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</si>
  <si>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</si>
  <si>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</si>
  <si>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</si>
  <si>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</si>
  <si>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</si>
  <si>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</si>
  <si>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</si>
  <si>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</si>
  <si>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</si>
  <si>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</si>
  <si>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</si>
  <si>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</si>
  <si>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</si>
  <si>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</si>
  <si>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</si>
  <si>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</si>
  <si>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</si>
  <si>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</si>
  <si>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</si>
  <si>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</si>
  <si>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</si>
  <si>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</si>
  <si>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</si>
  <si>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</si>
  <si>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</si>
  <si>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</si>
  <si>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</si>
  <si>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</si>
  <si>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</si>
  <si>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</si>
  <si>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</si>
  <si>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</si>
  <si>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</si>
  <si>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</si>
  <si>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</si>
  <si>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</si>
  <si>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</si>
  <si>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</si>
  <si>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</si>
  <si>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</si>
  <si>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</si>
  <si>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</si>
  <si>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</si>
  <si>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</si>
  <si>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</si>
  <si>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</si>
  <si>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</si>
  <si>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</si>
  <si>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</si>
  <si>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</si>
  <si>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</si>
  <si>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</si>
  <si>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</si>
  <si>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</si>
  <si>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</si>
  <si>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</si>
  <si>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</si>
  <si>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</si>
  <si>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</si>
  <si>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</si>
  <si>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</si>
  <si>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</si>
  <si>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</si>
  <si>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</si>
  <si>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</si>
  <si>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</si>
  <si>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</si>
  <si>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</si>
  <si>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</si>
  <si>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</si>
  <si>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</si>
  <si>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</si>
  <si>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</si>
  <si>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</si>
  <si>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</si>
  <si>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</si>
  <si>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</si>
  <si>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</si>
  <si>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</si>
  <si>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</si>
  <si>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</si>
  <si>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</si>
  <si>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</si>
  <si>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</si>
  <si>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</si>
  <si>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</si>
  <si>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</si>
  <si>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</si>
  <si>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</si>
  <si>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</si>
  <si>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</si>
  <si>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</si>
  <si>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</si>
  <si>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</si>
  <si>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</si>
  <si>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</si>
  <si>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</si>
  <si>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</si>
  <si>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</si>
  <si>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</si>
  <si>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</si>
  <si>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</si>
  <si>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</si>
  <si>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</si>
  <si>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</si>
  <si>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</si>
  <si>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</si>
  <si>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</si>
  <si>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</si>
  <si>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</si>
  <si>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</si>
  <si>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</si>
  <si>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</si>
  <si>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</si>
  <si>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</si>
  <si>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</si>
  <si>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</si>
  <si>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</si>
  <si>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</si>
  <si>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</si>
  <si>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</si>
  <si>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</si>
  <si>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</si>
  <si>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</si>
  <si>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</si>
  <si>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</si>
  <si>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</si>
  <si>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</si>
  <si>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</si>
  <si>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</si>
  <si>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</si>
  <si>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</si>
  <si>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</si>
  <si>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</si>
  <si>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</si>
  <si>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</si>
  <si>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</si>
  <si>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</si>
  <si>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</si>
  <si>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</si>
  <si>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</si>
  <si>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</si>
  <si>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</si>
  <si>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</si>
  <si>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</si>
  <si>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</si>
  <si>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</si>
  <si>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</si>
  <si>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</si>
  <si>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</si>
  <si>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</si>
  <si>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</si>
  <si>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</si>
  <si>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</si>
  <si>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</si>
  <si>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</si>
  <si>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</si>
  <si>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</si>
  <si>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</si>
  <si>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</si>
  <si>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</si>
  <si>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</si>
  <si>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</si>
  <si>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</si>
  <si>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</si>
  <si>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</si>
  <si>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</si>
  <si>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</si>
  <si>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</si>
  <si>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</si>
  <si>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</si>
  <si>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</si>
  <si>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</si>
  <si>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</si>
  <si>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</si>
  <si>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</si>
  <si>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</si>
  <si>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</si>
  <si>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</si>
  <si>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</si>
  <si>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</si>
  <si>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</si>
  <si>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</si>
  <si>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</si>
  <si>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</si>
  <si>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</si>
  <si>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</si>
  <si>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</si>
  <si>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</si>
  <si>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</si>
  <si>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</si>
  <si>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</si>
  <si>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</si>
  <si>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</si>
  <si>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</si>
  <si>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</si>
  <si>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</si>
  <si>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</si>
  <si>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</si>
  <si>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</si>
  <si>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</si>
  <si>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</si>
  <si>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</si>
  <si>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</si>
  <si>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</si>
  <si>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</si>
  <si>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</si>
  <si>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</si>
  <si>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</si>
  <si>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</si>
  <si>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</si>
  <si>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</si>
  <si>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</si>
  <si>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</si>
  <si>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</si>
  <si>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</si>
  <si>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</si>
  <si>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</si>
  <si>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</si>
  <si>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</si>
  <si>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</si>
  <si>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</si>
  <si>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</si>
  <si>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</si>
  <si>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</si>
  <si>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</si>
  <si>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</si>
  <si>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</si>
  <si>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</si>
  <si>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</si>
  <si>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</si>
  <si>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</si>
  <si>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</si>
  <si>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</si>
  <si>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</si>
  <si>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</si>
  <si>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</si>
  <si>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</si>
  <si>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</si>
  <si>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</si>
  <si>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</si>
  <si>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</si>
  <si>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</si>
  <si>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</si>
  <si>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</si>
  <si>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</si>
  <si>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</si>
  <si>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</si>
  <si>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</si>
  <si>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</si>
  <si>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</si>
  <si>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</si>
  <si>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</si>
  <si>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</si>
  <si>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</si>
  <si>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</si>
  <si>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</si>
  <si>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</si>
  <si>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</si>
  <si>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</si>
  <si>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</si>
  <si>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</si>
  <si>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</si>
  <si>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</si>
  <si>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</si>
  <si>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</si>
  <si>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</si>
  <si>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</si>
  <si>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</si>
  <si>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</si>
  <si>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</si>
  <si>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</si>
  <si>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</si>
  <si>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</si>
  <si>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</si>
  <si>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</si>
  <si>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</si>
  <si>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</si>
  <si>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</si>
  <si>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</si>
  <si>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</si>
  <si>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</si>
  <si>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</si>
  <si>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</si>
  <si>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</si>
  <si>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</si>
  <si>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</si>
  <si>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</si>
  <si>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</si>
  <si>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</si>
  <si>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</si>
  <si>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</si>
  <si>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</si>
  <si>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</si>
  <si>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</si>
  <si>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</si>
  <si>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</si>
  <si>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</si>
  <si>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</si>
  <si>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</si>
  <si>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</si>
  <si>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</si>
  <si>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</si>
  <si>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</si>
  <si>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</si>
  <si>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</si>
  <si>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</si>
  <si>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</si>
  <si>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</si>
  <si>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</si>
  <si>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</si>
  <si>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</si>
  <si>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</si>
  <si>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</si>
  <si>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</si>
  <si>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</si>
  <si>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</si>
  <si>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</si>
  <si>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</si>
  <si>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</si>
  <si>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</si>
  <si>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</si>
  <si>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</si>
  <si>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</si>
  <si>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</si>
  <si>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</si>
  <si>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</si>
  <si>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</si>
  <si>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</si>
  <si>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</si>
  <si>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</si>
  <si>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</si>
  <si>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</si>
  <si>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</si>
  <si>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</si>
  <si>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</si>
  <si>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</si>
  <si>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</si>
  <si>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</si>
  <si>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</si>
  <si>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</si>
  <si>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</si>
  <si>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</si>
  <si>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</si>
  <si>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</si>
  <si>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</si>
  <si>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</si>
  <si>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</si>
  <si>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</si>
  <si>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</si>
  <si>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</si>
  <si>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</si>
  <si>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</si>
  <si>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</si>
  <si>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</si>
  <si>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</si>
  <si>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</si>
  <si>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</si>
  <si>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</si>
  <si>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</si>
  <si>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</si>
  <si>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</si>
  <si>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</si>
  <si>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</si>
  <si>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</si>
  <si>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</si>
  <si>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</si>
  <si>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</si>
  <si>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</si>
  <si>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</si>
  <si>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</si>
  <si>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</si>
  <si>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</si>
  <si>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</si>
  <si>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</si>
  <si>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</si>
  <si>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</si>
  <si>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</si>
  <si>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</si>
  <si>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</si>
  <si>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</si>
  <si>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</si>
  <si>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</si>
  <si>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</si>
  <si>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</si>
  <si>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</si>
  <si>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</si>
  <si>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</si>
  <si>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</si>
  <si>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</si>
  <si>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</si>
  <si>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</si>
  <si>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</si>
  <si>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</si>
  <si>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</si>
  <si>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</si>
  <si>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</si>
  <si>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</si>
  <si>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</si>
  <si>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</si>
  <si>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</si>
  <si>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</si>
  <si>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</si>
  <si>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</si>
  <si>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</si>
  <si>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</si>
  <si>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</si>
  <si>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</si>
  <si>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</si>
  <si>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</si>
  <si>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</si>
  <si>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</si>
  <si>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</si>
  <si>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</si>
  <si>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</si>
  <si>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</si>
  <si>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</si>
  <si>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</si>
  <si>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</si>
  <si>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</si>
  <si>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</si>
  <si>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</si>
  <si>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</si>
  <si>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</si>
  <si>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</si>
  <si>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</si>
  <si>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</si>
  <si>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</si>
  <si>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</si>
  <si>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</si>
  <si>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</si>
  <si>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</si>
  <si>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</si>
  <si>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</si>
  <si>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</si>
  <si>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</si>
  <si>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</si>
  <si>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</si>
  <si>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</si>
  <si>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</si>
  <si>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</si>
  <si>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</si>
  <si>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</si>
  <si>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</si>
  <si>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</si>
  <si>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</si>
  <si>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</si>
  <si>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</si>
  <si>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</si>
  <si>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</si>
  <si>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</si>
  <si>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</si>
  <si>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</si>
  <si>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</si>
  <si>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</si>
  <si>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</si>
  <si>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</si>
  <si>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</si>
  <si>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</si>
  <si>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</si>
  <si>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</si>
  <si>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</si>
  <si>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</si>
  <si>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</si>
  <si>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</si>
  <si>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</si>
  <si>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</si>
  <si>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</si>
  <si>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</si>
  <si>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</si>
  <si>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</si>
  <si>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</si>
  <si>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</si>
  <si>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</si>
  <si>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</si>
  <si>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</si>
  <si>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</si>
  <si>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</si>
  <si>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</si>
  <si>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</si>
  <si>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</si>
  <si>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</si>
  <si>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</si>
  <si>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</si>
  <si>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</si>
  <si>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</si>
  <si>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</si>
  <si>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</si>
  <si>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</si>
  <si>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</si>
  <si>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</si>
  <si>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</si>
  <si>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</si>
  <si>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</si>
  <si>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</si>
  <si>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</si>
  <si>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</si>
  <si>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</si>
  <si>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</si>
  <si>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</si>
  <si>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</si>
  <si>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</si>
  <si>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</si>
  <si>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</si>
  <si>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</si>
  <si>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</si>
  <si>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</si>
  <si>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</si>
  <si>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</si>
  <si>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</si>
  <si>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</si>
  <si>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</si>
  <si>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</si>
  <si>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</si>
  <si>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</si>
  <si>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</si>
  <si>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</si>
  <si>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</si>
  <si>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</si>
  <si>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</si>
  <si>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</si>
  <si>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</si>
  <si>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</si>
  <si>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</si>
  <si>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</si>
  <si>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</si>
  <si>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</si>
  <si>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</si>
  <si>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</si>
  <si>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</si>
  <si>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</si>
  <si>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</si>
  <si>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</si>
  <si>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</si>
  <si>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</si>
  <si>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</si>
  <si>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</si>
  <si>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</si>
  <si>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</si>
  <si>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</si>
  <si>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</si>
  <si>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</si>
  <si>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</si>
  <si>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</si>
  <si>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</si>
  <si>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</si>
  <si>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</si>
  <si>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</si>
  <si>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</si>
  <si>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</si>
  <si>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</si>
  <si>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</si>
  <si>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</si>
  <si>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</si>
  <si>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</si>
  <si>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</si>
  <si>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</si>
  <si>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</si>
  <si>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</si>
  <si>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</si>
  <si>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</si>
  <si>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</si>
  <si>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</si>
  <si>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</si>
  <si>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</si>
  <si>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</si>
  <si>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</si>
  <si>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</si>
  <si>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</si>
  <si>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</si>
  <si>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</si>
  <si>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</si>
  <si>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</si>
  <si>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</si>
  <si>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</si>
  <si>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</si>
  <si>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</si>
  <si>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</si>
  <si>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</si>
  <si>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</si>
  <si>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</si>
  <si>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</si>
  <si>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</si>
  <si>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</si>
  <si>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</si>
  <si>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</si>
  <si>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</si>
  <si>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</si>
  <si>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</si>
  <si>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</si>
  <si>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</si>
  <si>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</si>
  <si>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</si>
  <si>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</si>
  <si>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</si>
  <si>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</si>
  <si>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</si>
  <si>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</si>
  <si>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</si>
  <si>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</si>
  <si>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</si>
  <si>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</si>
  <si>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</si>
  <si>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</si>
  <si>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</si>
  <si>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</si>
  <si>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</si>
  <si>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</si>
  <si>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</si>
  <si>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</si>
  <si>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</si>
  <si>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</si>
  <si>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</si>
  <si>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</si>
  <si>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</si>
  <si>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</si>
  <si>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</si>
  <si>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</si>
  <si>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</si>
  <si>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</si>
  <si>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</si>
  <si>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</si>
  <si>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</si>
  <si>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</si>
  <si>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</si>
  <si>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</si>
  <si>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</si>
  <si>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</si>
  <si>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</si>
  <si>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</si>
  <si>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</si>
  <si>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</si>
  <si>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</si>
  <si>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</si>
  <si>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</si>
  <si>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</si>
  <si>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</si>
  <si>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</si>
  <si>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</si>
  <si>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</si>
  <si>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</si>
  <si>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</si>
  <si>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</si>
  <si>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</si>
  <si>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</si>
  <si>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</si>
  <si>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</si>
  <si>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</si>
  <si>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</si>
  <si>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</si>
  <si>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</si>
  <si>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</si>
  <si>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</si>
  <si>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</si>
  <si>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</si>
  <si>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</si>
  <si>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</si>
  <si>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</si>
  <si>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</si>
  <si>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</si>
  <si>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</si>
  <si>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</si>
  <si>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</si>
  <si>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</si>
  <si>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</si>
  <si>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</si>
  <si>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</si>
  <si>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</si>
  <si>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</si>
  <si>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</si>
  <si>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</si>
  <si>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</si>
  <si>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</si>
  <si>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</si>
  <si>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</si>
  <si>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</si>
  <si>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</si>
  <si>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</si>
  <si>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</si>
  <si>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</si>
  <si>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</si>
  <si>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</si>
  <si>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</si>
  <si>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</si>
  <si>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</si>
  <si>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</si>
  <si>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</si>
  <si>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</si>
  <si>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</si>
  <si>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</si>
  <si>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</si>
  <si>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</si>
  <si>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</si>
  <si>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</si>
  <si>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</si>
  <si>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</si>
  <si>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</si>
  <si>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</si>
  <si>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</si>
  <si>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</si>
  <si>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</si>
  <si>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</si>
  <si>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</si>
  <si>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</si>
  <si>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</si>
  <si>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</si>
  <si>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</si>
  <si>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</si>
  <si>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</si>
  <si>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</si>
  <si>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</si>
  <si>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</si>
  <si>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</si>
  <si>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</si>
  <si>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</si>
  <si>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</si>
  <si>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</si>
  <si>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</si>
  <si>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</si>
  <si>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</si>
  <si>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</si>
  <si>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</si>
  <si>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</si>
  <si>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</si>
  <si>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</si>
  <si>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</si>
  <si>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</si>
  <si>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</si>
  <si>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</si>
  <si>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</si>
  <si>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</si>
  <si>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</si>
  <si>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</si>
  <si>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</si>
  <si>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</si>
  <si>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</si>
  <si>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</si>
  <si>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</si>
  <si>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</si>
  <si>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</si>
  <si>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</si>
  <si>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</si>
  <si>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</si>
  <si>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</si>
  <si>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</si>
  <si>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</si>
  <si>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</si>
  <si>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</si>
  <si>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</si>
  <si>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</si>
  <si>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</si>
  <si>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</si>
  <si>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</si>
  <si>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</si>
  <si>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</si>
  <si>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</si>
  <si>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</si>
  <si>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</si>
  <si>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</si>
  <si>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</si>
  <si>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</si>
  <si>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</si>
  <si>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</si>
  <si>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</si>
  <si>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</si>
  <si>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</si>
  <si>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</si>
  <si>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</si>
  <si>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</si>
  <si>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</si>
  <si>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</si>
  <si>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</si>
  <si>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</si>
  <si>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</si>
  <si>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</si>
  <si>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</si>
  <si>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</si>
  <si>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</si>
  <si>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</si>
  <si>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</si>
  <si>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</si>
  <si>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</si>
  <si>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</si>
  <si>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</si>
  <si>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</si>
  <si>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</si>
  <si>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</si>
  <si>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</si>
  <si>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</si>
  <si>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</si>
  <si>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</si>
  <si>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</si>
  <si>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</si>
  <si>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</si>
  <si>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</si>
  <si>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</si>
  <si>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</si>
  <si>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</si>
  <si>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</si>
  <si>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</si>
  <si>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</si>
  <si>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</si>
  <si>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</si>
  <si>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</si>
  <si>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</si>
  <si>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</si>
  <si>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</si>
  <si>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</si>
  <si>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</si>
  <si>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</si>
  <si>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</si>
  <si>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</si>
  <si>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</si>
  <si>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</si>
  <si>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</si>
  <si>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</si>
  <si>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</si>
  <si>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</si>
  <si>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</si>
  <si>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</si>
  <si>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</si>
  <si>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</si>
  <si>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</si>
  <si>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</si>
  <si>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</si>
  <si>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</si>
  <si>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</si>
  <si>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</si>
  <si>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</si>
  <si>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</si>
  <si>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</si>
  <si>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</si>
  <si>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</si>
  <si>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</si>
  <si>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</si>
  <si>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</si>
  <si>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</si>
  <si>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</si>
  <si>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</si>
  <si>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</si>
  <si>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</si>
  <si>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</si>
  <si>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</si>
  <si>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</si>
  <si>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</si>
  <si>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</si>
  <si>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</si>
  <si>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</si>
  <si>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</si>
  <si>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</si>
  <si>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</si>
  <si>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</si>
  <si>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</si>
  <si>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</si>
  <si>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</si>
  <si>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</si>
  <si>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</si>
  <si>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</si>
  <si>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</si>
  <si>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</si>
  <si>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</si>
  <si>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</si>
  <si>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</si>
  <si>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</si>
  <si>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</si>
  <si>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</si>
  <si>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</si>
  <si>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</si>
  <si>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</si>
  <si>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</si>
  <si>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</si>
  <si>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</si>
  <si>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</si>
  <si>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</si>
  <si>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</si>
  <si>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</si>
  <si>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</si>
  <si>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</si>
  <si>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</si>
  <si>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</si>
  <si>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</si>
  <si>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</si>
  <si>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</si>
  <si>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</si>
  <si>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</si>
  <si>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</si>
  <si>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</si>
  <si>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</si>
  <si>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</si>
  <si>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</si>
  <si>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</si>
  <si>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</si>
  <si>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</si>
  <si>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</si>
  <si>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</si>
  <si>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</si>
  <si>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</si>
  <si>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</si>
  <si>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</si>
  <si>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</si>
  <si>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</si>
  <si>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</si>
  <si>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</si>
  <si>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</si>
  <si>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</si>
  <si>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</si>
  <si>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</si>
  <si>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</si>
  <si>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</si>
  <si>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</si>
  <si>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</si>
  <si>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</si>
  <si>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</si>
  <si>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</si>
  <si>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</si>
  <si>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</si>
  <si>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</si>
  <si>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</si>
  <si>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</si>
  <si>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</si>
  <si>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</si>
  <si>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</si>
  <si>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</si>
  <si>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</si>
  <si>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</si>
  <si>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</si>
  <si>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</si>
  <si>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</si>
  <si>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</si>
  <si>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</si>
  <si>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</si>
  <si>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</si>
  <si>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</si>
  <si>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</si>
  <si>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</si>
  <si>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</si>
  <si>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</si>
  <si>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</si>
  <si>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</si>
  <si>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</si>
  <si>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</si>
  <si>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</si>
  <si>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</si>
  <si>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</si>
  <si>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</si>
  <si>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</si>
  <si>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</si>
  <si>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</si>
  <si>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</si>
  <si>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</si>
  <si>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</si>
  <si>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</si>
  <si>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</si>
  <si>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</si>
  <si>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</si>
  <si>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</si>
  <si>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</si>
  <si>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</si>
  <si>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</si>
  <si>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</si>
  <si>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</si>
  <si>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</si>
  <si>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</si>
  <si>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</si>
  <si>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</si>
  <si>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</si>
  <si>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</si>
  <si>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</si>
  <si>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</si>
  <si>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</si>
  <si>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</si>
  <si>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</si>
  <si>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</si>
  <si>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</si>
  <si>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</si>
  <si>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</si>
  <si>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</si>
  <si>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</si>
  <si>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</si>
  <si>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</si>
  <si>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</si>
  <si>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</si>
  <si>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</si>
  <si>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</si>
  <si>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</si>
  <si>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</si>
  <si>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</si>
  <si>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</si>
  <si>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</si>
  <si>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</si>
  <si>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</si>
  <si>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</si>
  <si>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</si>
  <si>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</si>
  <si>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</si>
  <si>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</si>
  <si>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</si>
  <si>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</si>
  <si>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</si>
  <si>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</si>
  <si>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</si>
  <si>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</si>
  <si>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</si>
  <si>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</si>
  <si>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</si>
  <si>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</si>
  <si>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</si>
  <si>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</si>
  <si>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</si>
  <si>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</si>
  <si>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</si>
  <si>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</si>
  <si>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</si>
  <si>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</si>
  <si>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</si>
  <si>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</si>
  <si>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</si>
  <si>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</si>
  <si>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</si>
  <si>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</si>
  <si>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</si>
  <si>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</si>
  <si>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</si>
  <si>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</si>
  <si>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</si>
  <si>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</si>
  <si>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</si>
  <si>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</si>
  <si>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</si>
  <si>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</si>
  <si>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</si>
  <si>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</si>
  <si>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</si>
  <si>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</si>
  <si>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</si>
  <si>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</si>
  <si>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</si>
  <si>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</si>
  <si>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</si>
  <si>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</si>
  <si>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</si>
  <si>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</si>
  <si>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</si>
  <si>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</si>
  <si>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</si>
  <si>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</si>
  <si>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</si>
  <si>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</si>
  <si>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</si>
  <si>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</si>
  <si>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</si>
  <si>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</si>
  <si>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</si>
  <si>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</si>
  <si>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</si>
  <si>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</si>
  <si>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</si>
  <si>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</si>
  <si>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</si>
  <si>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</si>
  <si>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</si>
  <si>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</si>
  <si>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</si>
  <si>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</si>
  <si>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</si>
  <si>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</si>
  <si>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</si>
  <si>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</si>
  <si>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</si>
  <si>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</si>
  <si>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</si>
  <si>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</si>
  <si>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</si>
  <si>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</si>
  <si>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</si>
  <si>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</si>
  <si>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</si>
  <si>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</si>
  <si>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</si>
  <si>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</si>
  <si>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</si>
  <si>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</si>
  <si>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</si>
  <si>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</si>
  <si>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</si>
  <si>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</si>
  <si>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</si>
  <si>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</si>
  <si>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</si>
  <si>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</si>
  <si>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</si>
  <si>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</si>
  <si>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</si>
  <si>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</si>
  <si>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</si>
  <si>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</si>
  <si>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</si>
  <si>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</si>
  <si>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</si>
  <si>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</si>
  <si>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</si>
  <si>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</si>
  <si>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</si>
  <si>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</si>
  <si>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</si>
  <si>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</si>
  <si>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</si>
  <si>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</si>
  <si>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</si>
  <si>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</si>
  <si>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</si>
  <si>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</si>
  <si>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</si>
  <si>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</si>
  <si>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</si>
  <si>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</si>
  <si>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</si>
  <si>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</si>
  <si>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</si>
  <si>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</si>
  <si>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</si>
  <si>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</si>
  <si>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</si>
  <si>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</si>
  <si>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</si>
  <si>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</si>
  <si>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</si>
  <si>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</si>
  <si>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</si>
  <si>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</si>
  <si>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</si>
  <si>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</si>
  <si>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</si>
  <si>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</si>
  <si>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</si>
  <si>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</si>
  <si>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</si>
  <si>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</si>
  <si>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</si>
  <si>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</si>
  <si>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</si>
  <si>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</si>
  <si>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</si>
  <si>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</si>
  <si>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</si>
  <si>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</si>
  <si>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</si>
  <si>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</si>
  <si>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</si>
  <si>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</si>
  <si>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</si>
  <si>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</si>
  <si>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</si>
  <si>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</si>
  <si>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</si>
  <si>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</si>
  <si>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</si>
  <si>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</si>
  <si>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</si>
  <si>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</si>
  <si>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</si>
  <si>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</si>
  <si>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</si>
  <si>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</si>
  <si>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</si>
  <si>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</si>
  <si>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</si>
  <si>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</si>
  <si>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</si>
  <si>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</si>
  <si>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</si>
  <si>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</si>
  <si>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</si>
  <si>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</si>
  <si>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</si>
  <si>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</si>
  <si>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</si>
  <si>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</si>
  <si>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</si>
  <si>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</si>
  <si>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</si>
  <si>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</si>
  <si>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</si>
  <si>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</si>
  <si>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</si>
  <si>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</si>
  <si>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</si>
  <si>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</si>
  <si>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</si>
  <si>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</si>
  <si>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</si>
  <si>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</si>
  <si>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</si>
  <si>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</si>
  <si>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</si>
  <si>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</si>
  <si>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</si>
  <si>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</si>
  <si>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</si>
  <si>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</si>
  <si>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</si>
  <si>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</si>
  <si>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</si>
  <si>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</si>
  <si>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</si>
  <si>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</si>
  <si>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</si>
  <si>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</si>
  <si>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</si>
  <si>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</si>
  <si>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</si>
  <si>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</si>
  <si>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</si>
  <si>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</si>
  <si>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</si>
  <si>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</si>
  <si>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</si>
  <si>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</si>
  <si>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</si>
  <si>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</si>
  <si>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</si>
  <si>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</si>
  <si>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</si>
  <si>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</si>
  <si>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</si>
  <si>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</si>
  <si>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</si>
  <si>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</si>
  <si>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</si>
  <si>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</si>
  <si>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</si>
  <si>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</si>
  <si>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</si>
  <si>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</si>
  <si>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</si>
  <si>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</si>
  <si>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</si>
  <si>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</si>
  <si>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</si>
  <si>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</si>
  <si>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</si>
  <si>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</si>
  <si>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</si>
  <si>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</si>
  <si>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</si>
  <si>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</si>
  <si>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</si>
  <si>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</si>
  <si>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</si>
  <si>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</si>
  <si>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</si>
  <si>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</si>
  <si>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</si>
  <si>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</si>
  <si>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</si>
  <si>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</si>
  <si>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</si>
  <si>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</si>
  <si>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</si>
  <si>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</si>
  <si>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</si>
  <si>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</si>
  <si>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</si>
  <si>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</si>
  <si>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</si>
  <si>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</si>
  <si>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</si>
  <si>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</si>
  <si>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</si>
  <si>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</si>
  <si>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</si>
  <si>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</si>
  <si>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</si>
  <si>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</si>
  <si>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</si>
  <si>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</si>
  <si>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</si>
  <si>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</si>
  <si>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</si>
  <si>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</si>
  <si>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</si>
  <si>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</si>
  <si>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</si>
  <si>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</si>
  <si>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</si>
  <si>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</si>
  <si>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</si>
  <si>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</si>
  <si>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</si>
  <si>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</si>
  <si>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</si>
  <si>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</si>
  <si>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</si>
  <si>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</si>
  <si>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</si>
  <si>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</si>
  <si>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</si>
  <si>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</si>
  <si>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</si>
  <si>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</si>
  <si>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</si>
  <si>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</si>
  <si>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</si>
  <si>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</si>
  <si>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</si>
  <si>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</si>
  <si>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</si>
  <si>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</si>
  <si>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</si>
  <si>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</si>
  <si>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</si>
  <si>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</si>
  <si>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</si>
  <si>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</si>
  <si>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</si>
  <si>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</si>
  <si>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</si>
  <si>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</si>
  <si>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</si>
  <si>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</si>
  <si>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</si>
  <si>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</si>
  <si>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</si>
  <si>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</si>
  <si>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</si>
  <si>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</si>
  <si>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</si>
  <si>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</si>
  <si>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</si>
  <si>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</si>
  <si>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</si>
  <si>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</si>
  <si>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</si>
  <si>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</si>
  <si>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</si>
  <si>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</si>
  <si>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</si>
  <si>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</si>
  <si>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</si>
  <si>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</si>
  <si>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</si>
  <si>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</si>
  <si>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</si>
  <si>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</si>
  <si>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</si>
  <si>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</si>
  <si>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</si>
  <si>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</si>
  <si>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</si>
  <si>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</si>
  <si>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</si>
  <si>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</si>
  <si>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</si>
  <si>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</si>
  <si>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</si>
  <si>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</si>
  <si>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</si>
  <si>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</si>
  <si>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</si>
  <si>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</si>
  <si>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</si>
  <si>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</si>
  <si>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</si>
  <si>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</si>
  <si>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</si>
  <si>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</si>
  <si>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</si>
  <si>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</si>
  <si>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</si>
  <si>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</si>
  <si>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</si>
  <si>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</si>
  <si>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</si>
  <si>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</si>
  <si>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</si>
  <si>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</si>
  <si>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</si>
  <si>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</si>
  <si>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</si>
  <si>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</si>
  <si>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</si>
  <si>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</si>
  <si>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</si>
  <si>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</si>
  <si>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</si>
  <si>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</si>
  <si>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</si>
  <si>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</si>
  <si>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</si>
  <si>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</si>
  <si>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</si>
  <si>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</si>
  <si>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</si>
  <si>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</si>
  <si>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</si>
  <si>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</si>
  <si>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</si>
  <si>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</si>
  <si>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</si>
  <si>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</si>
  <si>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</si>
  <si>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</si>
  <si>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</si>
  <si>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</si>
  <si>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</si>
  <si>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</si>
  <si>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</si>
  <si>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</si>
  <si>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</si>
  <si>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</si>
  <si>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</si>
  <si>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</si>
  <si>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</si>
  <si>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</si>
  <si>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</si>
  <si>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</si>
  <si>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</si>
  <si>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</si>
  <si>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</si>
  <si>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</si>
  <si>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</si>
  <si>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</si>
  <si>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</si>
  <si>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</si>
  <si>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</si>
  <si>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</si>
  <si>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</si>
  <si>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</si>
  <si>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</si>
  <si>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</si>
  <si>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</si>
  <si>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</si>
  <si>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</si>
  <si>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</si>
  <si>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</si>
  <si>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</si>
  <si>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</si>
  <si>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</si>
  <si>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</si>
  <si>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</si>
  <si>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</si>
  <si>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</si>
  <si>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</si>
  <si>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</si>
  <si>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</si>
  <si>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</si>
  <si>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</si>
  <si>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</si>
  <si>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</si>
  <si>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</si>
  <si>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</si>
  <si>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</si>
  <si>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</si>
  <si>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</si>
  <si>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</si>
  <si>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</si>
  <si>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</si>
  <si>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</si>
  <si>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</si>
  <si>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</si>
  <si>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</si>
  <si>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</si>
  <si>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</si>
  <si>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</si>
  <si>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</si>
  <si>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</si>
  <si>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</si>
  <si>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</si>
  <si>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</si>
  <si>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</si>
  <si>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</si>
  <si>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</si>
  <si>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</si>
  <si>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</si>
  <si>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</si>
  <si>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</si>
  <si>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</si>
  <si>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</si>
  <si>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</si>
  <si>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</si>
  <si>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</si>
  <si>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</si>
  <si>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</si>
  <si>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</si>
  <si>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</si>
  <si>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</si>
  <si>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</si>
  <si>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</si>
  <si>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</si>
  <si>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</si>
  <si>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</si>
  <si>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</si>
  <si>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</si>
  <si>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</si>
  <si>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</si>
  <si>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</si>
  <si>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</si>
  <si>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</si>
  <si>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</si>
  <si>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</si>
  <si>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</si>
  <si>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</si>
  <si>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</si>
  <si>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</si>
  <si>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</si>
  <si>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</si>
  <si>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</si>
  <si>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</si>
  <si>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</si>
  <si>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</si>
  <si>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</si>
  <si>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</si>
  <si>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</si>
  <si>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</si>
  <si>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</si>
  <si>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</si>
  <si>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</si>
  <si>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</si>
  <si>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</si>
  <si>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</si>
  <si>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</si>
  <si>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</si>
  <si>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</si>
  <si>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</si>
  <si>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</si>
  <si>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</si>
  <si>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</si>
  <si>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</si>
  <si>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</si>
  <si>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</si>
  <si>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</si>
  <si>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</si>
  <si>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</si>
  <si>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</si>
  <si>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</si>
  <si>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</si>
  <si>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</si>
  <si>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</si>
  <si>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</si>
  <si>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</si>
  <si>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</si>
  <si>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</si>
  <si>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</si>
  <si>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</si>
  <si>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</si>
  <si>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</si>
  <si>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</si>
  <si>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</si>
  <si>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</si>
  <si>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</si>
  <si>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</si>
  <si>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</si>
  <si>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</si>
  <si>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</si>
  <si>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</si>
  <si>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</si>
  <si>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</si>
  <si>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</si>
  <si>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</si>
  <si>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</si>
  <si>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</si>
  <si>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</si>
  <si>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</si>
  <si>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</si>
  <si>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</si>
  <si>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</si>
  <si>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</si>
  <si>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</si>
  <si>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</si>
  <si>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</si>
  <si>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</si>
  <si>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</si>
  <si>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</si>
  <si>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</si>
  <si>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</si>
  <si>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</si>
  <si>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</si>
  <si>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</si>
  <si>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</si>
  <si>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</si>
  <si>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</si>
  <si>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</si>
  <si>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</si>
  <si>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</si>
  <si>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</si>
  <si>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</si>
  <si>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</si>
  <si>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</si>
  <si>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</si>
  <si>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</si>
  <si>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</si>
  <si>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</si>
  <si>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</si>
  <si>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</si>
  <si>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</si>
  <si>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</si>
  <si>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</si>
  <si>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</si>
  <si>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</si>
  <si>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</si>
  <si>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</si>
  <si>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</si>
  <si>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</si>
  <si>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</si>
  <si>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</si>
  <si>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</si>
  <si>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</si>
  <si>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</si>
  <si>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</si>
  <si>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</si>
  <si>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</si>
  <si>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</si>
  <si>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</si>
  <si>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</si>
  <si>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</si>
  <si>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</si>
  <si>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</si>
  <si>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</si>
  <si>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</si>
  <si>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</si>
  <si>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</si>
  <si>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</si>
  <si>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</si>
  <si>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</si>
  <si>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</si>
  <si>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</si>
  <si>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</si>
  <si>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</si>
  <si>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</si>
  <si>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</si>
  <si>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</si>
  <si>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</si>
  <si>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</si>
  <si>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</si>
  <si>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</si>
  <si>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</si>
  <si>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</si>
  <si>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</si>
  <si>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</si>
  <si>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</si>
  <si>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</si>
  <si>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</si>
  <si>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</si>
  <si>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</si>
  <si>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</si>
  <si>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</si>
  <si>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</si>
  <si>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</si>
  <si>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</si>
  <si>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</si>
  <si>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</si>
  <si>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</si>
  <si>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</si>
  <si>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</si>
  <si>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</si>
  <si>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</si>
  <si>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</si>
  <si>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</si>
  <si>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</si>
  <si>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</si>
  <si>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</si>
  <si>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</si>
  <si>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</si>
  <si>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</si>
  <si>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</si>
  <si>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</si>
  <si>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</si>
  <si>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</si>
  <si>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</si>
  <si>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</si>
  <si>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</si>
  <si>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</si>
  <si>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</si>
  <si>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</si>
  <si>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</si>
  <si>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</si>
  <si>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</si>
  <si>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</si>
  <si>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</si>
  <si>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</si>
  <si>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</si>
  <si>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</si>
  <si>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</si>
  <si>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</si>
  <si>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</si>
  <si>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</si>
  <si>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</si>
  <si>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</si>
  <si>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</si>
  <si>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</si>
  <si>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</si>
  <si>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</si>
  <si>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</si>
  <si>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</si>
  <si>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</si>
  <si>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</si>
  <si>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</si>
  <si>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</si>
  <si>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</si>
  <si>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</si>
  <si>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</si>
  <si>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</si>
  <si>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</si>
  <si>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</si>
  <si>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</si>
  <si>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</si>
  <si>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</si>
  <si>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</si>
  <si>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</si>
  <si>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</si>
  <si>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</si>
  <si>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</si>
  <si>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</si>
  <si>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</si>
  <si>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</si>
  <si>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</si>
  <si>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</si>
  <si>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</si>
  <si>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</si>
  <si>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</si>
  <si>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</si>
  <si>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</si>
  <si>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</si>
  <si>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</si>
  <si>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</si>
  <si>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</si>
  <si>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</si>
  <si>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</si>
  <si>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</si>
  <si>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</si>
  <si>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</si>
  <si>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</si>
  <si>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</si>
  <si>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</si>
  <si>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</si>
  <si>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</si>
  <si>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</si>
  <si>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</si>
  <si>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</si>
  <si>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</si>
  <si>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</si>
  <si>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</si>
  <si>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</si>
  <si>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</si>
  <si>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</si>
  <si>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</si>
  <si>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</si>
  <si>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</si>
  <si>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</si>
  <si>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</si>
  <si>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</si>
  <si>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</si>
  <si>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</si>
  <si>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</si>
  <si>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</si>
  <si>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</si>
  <si>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</si>
  <si>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</si>
  <si>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</si>
  <si>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</si>
  <si>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</si>
  <si>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</si>
  <si>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</si>
  <si>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</si>
  <si>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</si>
  <si>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</si>
  <si>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</si>
  <si>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</si>
  <si>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</si>
  <si>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</si>
  <si>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</si>
  <si>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</si>
  <si>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</si>
  <si>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</si>
  <si>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</si>
  <si>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</si>
  <si>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</si>
  <si>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</si>
  <si>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</si>
  <si>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</si>
  <si>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</si>
  <si>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</si>
  <si>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</si>
  <si>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</si>
  <si>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</si>
  <si>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</si>
  <si>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</si>
  <si>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</si>
  <si>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</si>
  <si>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</si>
  <si>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</si>
  <si>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</si>
  <si>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</si>
  <si>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</si>
  <si>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</si>
  <si>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</si>
  <si>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</si>
  <si>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</si>
  <si>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</si>
  <si>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</si>
  <si>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</si>
  <si>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</si>
  <si>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</si>
  <si>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</si>
  <si>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</si>
  <si>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</si>
  <si>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</si>
  <si>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</si>
  <si>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</si>
  <si>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</si>
  <si>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</si>
  <si>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</si>
  <si>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</si>
  <si>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</si>
  <si>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</si>
  <si>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</si>
  <si>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</si>
  <si>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</si>
  <si>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</si>
  <si>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</si>
  <si>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</si>
  <si>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</si>
  <si>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</si>
  <si>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</si>
  <si>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</si>
  <si>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</si>
  <si>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</si>
  <si>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</si>
  <si>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</si>
  <si>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</si>
  <si>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</si>
  <si>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</si>
  <si>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</si>
  <si>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</si>
  <si>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</si>
  <si>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</si>
  <si>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</si>
  <si>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</si>
  <si>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</si>
  <si>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</si>
  <si>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</si>
  <si>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</si>
  <si>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</si>
  <si>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</si>
  <si>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</si>
  <si>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</si>
  <si>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</si>
  <si>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</si>
  <si>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</si>
  <si>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</si>
  <si>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</si>
  <si>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</si>
  <si>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</si>
  <si>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</si>
  <si>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</si>
  <si>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</si>
  <si>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</si>
  <si>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</si>
  <si>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</si>
  <si>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</si>
  <si>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</si>
  <si>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</si>
  <si>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</si>
  <si>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</si>
  <si>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</si>
  <si>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</si>
  <si>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</si>
  <si>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</si>
  <si>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</si>
  <si>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</si>
  <si>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</si>
  <si>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</si>
  <si>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</si>
  <si>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</si>
  <si>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</si>
  <si>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</si>
  <si>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</si>
  <si>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</si>
  <si>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</si>
  <si>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</si>
  <si>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</si>
  <si>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</si>
  <si>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</si>
  <si>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</si>
  <si>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</si>
  <si>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</si>
  <si>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</si>
  <si>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</si>
  <si>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</si>
  <si>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</si>
  <si>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</si>
  <si>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</si>
  <si>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</si>
  <si>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</si>
  <si>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</si>
  <si>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</si>
  <si>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</si>
  <si>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</si>
  <si>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</si>
  <si>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</si>
  <si>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</si>
  <si>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</si>
  <si>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</si>
  <si>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</si>
  <si>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</si>
  <si>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</si>
  <si>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</si>
  <si>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</si>
  <si>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</si>
  <si>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</si>
  <si>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</si>
  <si>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</si>
  <si>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</si>
  <si>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</si>
  <si>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</si>
  <si>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</si>
  <si>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</si>
  <si>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</si>
  <si>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</si>
  <si>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</si>
  <si>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</si>
  <si>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</si>
  <si>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</si>
  <si>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</si>
  <si>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</si>
  <si>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</si>
  <si>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</si>
  <si>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</si>
  <si>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</si>
  <si>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</si>
  <si>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</si>
  <si>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</si>
  <si>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</si>
  <si>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</si>
  <si>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</si>
  <si>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</si>
  <si>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</si>
  <si>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</si>
  <si>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</si>
  <si>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</si>
  <si>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</si>
  <si>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</si>
  <si>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</si>
  <si>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</si>
  <si>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</si>
  <si>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</si>
  <si>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</si>
  <si>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</si>
  <si>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</si>
  <si>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</si>
  <si>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</si>
  <si>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</si>
  <si>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</si>
  <si>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</si>
  <si>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</si>
  <si>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</si>
  <si>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</si>
  <si>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</si>
  <si>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</si>
  <si>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</si>
  <si>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</si>
  <si>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</si>
  <si>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</si>
  <si>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</si>
  <si>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</si>
  <si>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</si>
  <si>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</si>
  <si>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</si>
  <si>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</si>
  <si>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</si>
  <si>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</si>
  <si>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</si>
  <si>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</si>
  <si>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</si>
  <si>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</si>
  <si>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</si>
  <si>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</si>
  <si>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</si>
  <si>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</si>
  <si>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</si>
  <si>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</si>
  <si>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</si>
  <si>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</si>
  <si>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</si>
  <si>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</si>
  <si>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</si>
  <si>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</si>
  <si>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</si>
  <si>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</si>
  <si>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</si>
  <si>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</si>
  <si>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</si>
  <si>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</si>
  <si>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</si>
  <si>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</si>
  <si>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</si>
  <si>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</si>
  <si>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</si>
  <si>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</si>
  <si>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</si>
  <si>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</si>
  <si>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</si>
  <si>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</si>
  <si>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</si>
  <si>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</si>
  <si>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</si>
  <si>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</si>
  <si>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</si>
  <si>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</si>
  <si>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</si>
  <si>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</si>
  <si>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</si>
  <si>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</si>
  <si>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</si>
  <si>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</si>
  <si>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</si>
  <si>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</si>
  <si>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</si>
  <si>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</si>
  <si>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</si>
  <si>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</si>
  <si>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</si>
  <si>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</si>
  <si>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</si>
  <si>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</si>
  <si>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</si>
  <si>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</si>
  <si>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</si>
  <si>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</si>
  <si>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</si>
  <si>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</si>
  <si>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</si>
  <si>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</si>
  <si>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</si>
  <si>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</si>
  <si>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</si>
  <si>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</si>
  <si>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</si>
  <si>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</si>
  <si>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</si>
  <si>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</si>
  <si>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</si>
  <si>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</si>
  <si>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</si>
  <si>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</si>
  <si>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</si>
  <si>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</si>
  <si>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</si>
  <si>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</si>
  <si>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</si>
  <si>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</si>
  <si>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</si>
  <si>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</si>
  <si>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</si>
  <si>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</si>
  <si>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</si>
  <si>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</si>
  <si>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</si>
  <si>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</si>
  <si>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</si>
  <si>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</si>
  <si>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</si>
  <si>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</si>
  <si>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</si>
  <si>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</si>
  <si>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</si>
  <si>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</si>
  <si>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</si>
  <si>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</si>
  <si>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</si>
  <si>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</si>
  <si>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</si>
  <si>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</si>
  <si>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</si>
  <si>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</si>
  <si>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</si>
  <si>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</si>
  <si>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</si>
  <si>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</si>
  <si>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</si>
  <si>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</si>
  <si>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</si>
  <si>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</si>
  <si>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</si>
  <si>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</si>
  <si>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</si>
  <si>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</si>
  <si>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</si>
  <si>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</si>
  <si>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</si>
  <si>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</si>
  <si>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</si>
  <si>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</si>
  <si>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</si>
  <si>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</si>
  <si>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</si>
  <si>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</si>
  <si>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</si>
  <si>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</si>
  <si>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</si>
  <si>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</si>
  <si>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</si>
  <si>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</si>
  <si>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</si>
  <si>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</si>
  <si>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</si>
  <si>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</si>
  <si>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</si>
  <si>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</si>
  <si>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</si>
  <si>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</si>
  <si>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</si>
  <si>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</si>
  <si>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</si>
  <si>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</si>
  <si>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</si>
  <si>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</si>
  <si>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</si>
  <si>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</si>
  <si>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</si>
  <si>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</si>
  <si>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</si>
  <si>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</si>
  <si>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</si>
  <si>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</si>
  <si>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</si>
  <si>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</si>
  <si>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</si>
  <si>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</si>
  <si>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</si>
  <si>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</si>
  <si>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</si>
  <si>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</si>
  <si>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</si>
  <si>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</si>
  <si>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</si>
  <si>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</si>
  <si>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</si>
  <si>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</si>
  <si>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</si>
  <si>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</si>
  <si>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</si>
  <si>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</si>
  <si>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</si>
  <si>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</si>
  <si>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</si>
  <si>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</si>
  <si>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</si>
  <si>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</si>
  <si>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</si>
  <si>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</si>
  <si>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</si>
  <si>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</si>
  <si>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</si>
  <si>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</si>
  <si>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</si>
  <si>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</si>
  <si>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</si>
  <si>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</si>
  <si>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</si>
  <si>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</si>
  <si>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</si>
  <si>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</si>
  <si>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</si>
  <si>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</si>
  <si>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</si>
  <si>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</si>
  <si>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</si>
  <si>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</si>
  <si>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</si>
  <si>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</si>
  <si>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</si>
  <si>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</si>
  <si>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</si>
  <si>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</si>
  <si>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</si>
  <si>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</si>
  <si>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</si>
  <si>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</si>
  <si>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</si>
  <si>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</si>
  <si>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</si>
  <si>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</si>
  <si>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</si>
  <si>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</si>
  <si>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</si>
  <si>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</si>
  <si>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</si>
  <si>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</si>
  <si>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</si>
  <si>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</si>
  <si>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</si>
  <si>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</si>
  <si>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</si>
  <si>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</si>
  <si>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</si>
  <si>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</si>
  <si>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</si>
  <si>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</si>
  <si>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</si>
  <si>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</si>
  <si>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</si>
  <si>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</si>
  <si>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</si>
  <si>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</si>
  <si>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</si>
  <si>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</si>
  <si>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</si>
  <si>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</si>
  <si>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</si>
  <si>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</si>
  <si>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</si>
  <si>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</si>
  <si>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</si>
  <si>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</si>
  <si>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</si>
  <si>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</si>
  <si>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</si>
  <si>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</si>
  <si>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</si>
  <si>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</si>
  <si>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</si>
  <si>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</si>
  <si>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</si>
  <si>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</si>
  <si>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</si>
  <si>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</si>
  <si>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</si>
  <si>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</si>
  <si>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</si>
  <si>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</si>
  <si>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</si>
  <si>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</si>
  <si>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</si>
  <si>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</si>
  <si>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</si>
  <si>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</si>
  <si>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</si>
  <si>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</si>
  <si>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</si>
  <si>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</si>
  <si>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</si>
  <si>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</si>
  <si>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</si>
  <si>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</si>
  <si>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</si>
  <si>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</si>
  <si>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</si>
  <si>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</si>
  <si>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</si>
  <si>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</si>
  <si>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</si>
  <si>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</si>
  <si>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</si>
  <si>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</si>
  <si>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</si>
  <si>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</si>
  <si>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</si>
  <si>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</si>
  <si>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</si>
  <si>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</si>
  <si>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</si>
  <si>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</si>
  <si>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</si>
  <si>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</si>
  <si>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</si>
  <si>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</si>
  <si>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</si>
  <si>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</si>
  <si>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</si>
  <si>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</si>
  <si>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</si>
  <si>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</si>
  <si>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</si>
  <si>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</si>
  <si>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</si>
  <si>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</si>
  <si>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</si>
  <si>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</si>
  <si>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</si>
  <si>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</si>
  <si>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</si>
  <si>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</si>
  <si>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</si>
  <si>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</si>
  <si>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</si>
  <si>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</si>
  <si>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</si>
  <si>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</si>
  <si>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</si>
  <si>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</si>
  <si>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</si>
  <si>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</si>
  <si>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</si>
  <si>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</si>
  <si>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</si>
  <si>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</si>
  <si>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</si>
  <si>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</si>
  <si>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</si>
  <si>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</si>
  <si>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</si>
  <si>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</si>
  <si>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</si>
  <si>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</si>
  <si>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</si>
  <si>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</si>
  <si>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</si>
  <si>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</si>
  <si>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</si>
  <si>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</si>
  <si>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</si>
  <si>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</si>
  <si>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</si>
  <si>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</si>
  <si>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</si>
  <si>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</si>
  <si>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</si>
  <si>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</si>
  <si>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</si>
  <si>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</si>
  <si>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</si>
  <si>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</si>
  <si>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</si>
  <si>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</si>
  <si>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</si>
  <si>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</si>
  <si>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</si>
  <si>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</si>
  <si>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</si>
  <si>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</si>
  <si>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</si>
  <si>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</si>
  <si>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</si>
  <si>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</si>
  <si>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</si>
  <si>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</si>
  <si>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</si>
  <si>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</si>
  <si>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</si>
  <si>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</si>
  <si>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</si>
  <si>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</si>
  <si>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</si>
  <si>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</si>
  <si>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</si>
  <si>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</si>
  <si>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</si>
  <si>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</si>
  <si>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</si>
  <si>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</si>
  <si>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</si>
  <si>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</si>
  <si>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</si>
  <si>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</si>
  <si>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</si>
  <si>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</si>
  <si>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</si>
  <si>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</si>
  <si>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</si>
  <si>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</si>
  <si>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</si>
  <si>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</si>
  <si>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</si>
  <si>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</si>
  <si>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</si>
  <si>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</si>
  <si>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</si>
  <si>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</si>
  <si>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</si>
  <si>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</si>
  <si>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</si>
  <si>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</si>
  <si>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</si>
  <si>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</si>
  <si>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</si>
  <si>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</si>
  <si>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</si>
  <si>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</si>
  <si>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</si>
  <si>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</si>
  <si>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</si>
  <si>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</si>
  <si>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</si>
  <si>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</si>
  <si>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</si>
  <si>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</si>
  <si>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</si>
  <si>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</si>
  <si>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</si>
  <si>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</si>
  <si>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</si>
  <si>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</si>
  <si>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</si>
  <si>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</si>
  <si>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</si>
  <si>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</si>
  <si>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</si>
  <si>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</si>
  <si>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</si>
  <si>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</si>
  <si>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</si>
  <si>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</si>
  <si>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</si>
  <si>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</si>
  <si>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</si>
  <si>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</si>
  <si>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</si>
  <si>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</si>
  <si>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</si>
  <si>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</si>
  <si>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</si>
  <si>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</si>
  <si>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</si>
  <si>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</si>
  <si>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</si>
  <si>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</si>
  <si>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</si>
  <si>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</si>
  <si>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</si>
  <si>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</si>
  <si>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</si>
  <si>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</si>
  <si>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</si>
  <si>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</si>
  <si>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</si>
  <si>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</si>
  <si>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</si>
  <si>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</si>
  <si>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</si>
  <si>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</si>
  <si>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</si>
  <si>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</si>
  <si>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</si>
  <si>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</si>
  <si>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</si>
  <si>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</si>
  <si>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</si>
  <si>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</si>
  <si>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</si>
  <si>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</si>
  <si>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</si>
  <si>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</si>
  <si>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</si>
  <si>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</si>
  <si>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</si>
  <si>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</si>
  <si>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</si>
  <si>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</si>
  <si>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</si>
  <si>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</si>
  <si>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</si>
  <si>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</si>
  <si>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</si>
  <si>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</si>
  <si>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</si>
  <si>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</si>
  <si>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</si>
  <si>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</si>
  <si>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</si>
  <si>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</si>
  <si>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</si>
  <si>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</si>
  <si>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</si>
  <si>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</si>
  <si>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</si>
  <si>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</si>
  <si>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</si>
  <si>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</si>
  <si>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</si>
  <si>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</si>
  <si>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</si>
  <si>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</si>
  <si>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</si>
  <si>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</si>
  <si>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</si>
  <si>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</si>
  <si>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</si>
  <si>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</si>
  <si>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</si>
  <si>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</si>
  <si>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</si>
  <si>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</si>
  <si>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</si>
  <si>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</si>
  <si>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</si>
  <si>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</si>
  <si>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</si>
  <si>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</si>
  <si>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</si>
  <si>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</si>
  <si>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</si>
  <si>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</si>
  <si>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</si>
  <si>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</si>
  <si>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</si>
  <si>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</si>
  <si>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</si>
  <si>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</si>
  <si>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</si>
  <si>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</si>
  <si>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</si>
  <si>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</si>
  <si>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</si>
  <si>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</si>
  <si>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</si>
  <si>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</si>
  <si>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</si>
  <si>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</si>
  <si>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</si>
  <si>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</si>
  <si>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</si>
  <si>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</si>
  <si>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</si>
  <si>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</si>
  <si>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</si>
  <si>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</si>
  <si>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</si>
  <si>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</si>
  <si>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</si>
  <si>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</si>
  <si>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</si>
  <si>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</si>
  <si>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</si>
  <si>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</si>
  <si>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</si>
  <si>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</si>
  <si>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</si>
  <si>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</si>
  <si>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</si>
  <si>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</si>
  <si>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</si>
  <si>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</si>
  <si>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</si>
  <si>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</si>
  <si>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</si>
  <si>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</si>
  <si>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</si>
  <si>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</si>
  <si>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</si>
  <si>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</si>
  <si>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</si>
  <si>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</si>
  <si>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</si>
  <si>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</si>
  <si>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</si>
  <si>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</si>
  <si>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</si>
  <si>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</si>
  <si>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</si>
  <si>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</si>
  <si>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</si>
  <si>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</si>
  <si>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</si>
  <si>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</si>
  <si>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</si>
  <si>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</si>
  <si>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</si>
  <si>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</si>
  <si>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</si>
  <si>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</si>
  <si>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</si>
  <si>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</si>
  <si>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</si>
  <si>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</si>
  <si>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</si>
  <si>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</si>
  <si>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</si>
  <si>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</si>
  <si>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</si>
  <si>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</si>
  <si>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</si>
  <si>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</si>
  <si>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</si>
  <si>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</si>
  <si>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</si>
  <si>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</si>
  <si>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</si>
  <si>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</si>
  <si>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</si>
  <si>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</si>
  <si>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</si>
  <si>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</si>
  <si>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</si>
  <si>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</si>
  <si>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</si>
  <si>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</si>
  <si>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</si>
  <si>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</si>
  <si>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</si>
  <si>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</si>
  <si>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</si>
  <si>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</si>
  <si>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</si>
  <si>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</si>
  <si>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</si>
  <si>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</si>
  <si>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</si>
  <si>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</si>
  <si>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</si>
  <si>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</si>
  <si>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</si>
  <si>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</si>
  <si>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</si>
  <si>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</si>
  <si>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</si>
  <si>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</si>
  <si>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</si>
  <si>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</si>
  <si>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</si>
  <si>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</si>
  <si>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</si>
  <si>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</si>
  <si>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</si>
  <si>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</si>
  <si>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</si>
  <si>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</si>
  <si>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</si>
  <si>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</si>
  <si>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</si>
  <si>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</si>
  <si>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</si>
  <si>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</si>
  <si>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</si>
  <si>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</si>
  <si>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</si>
  <si>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</si>
  <si>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</si>
  <si>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</si>
  <si>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</si>
  <si>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</si>
  <si>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</si>
  <si>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</si>
  <si>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</si>
  <si>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</si>
  <si>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</si>
  <si>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</si>
  <si>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</si>
  <si>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</si>
  <si>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</si>
  <si>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</si>
  <si>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</si>
  <si>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</si>
  <si>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</si>
  <si>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</si>
  <si>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</si>
  <si>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</si>
  <si>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</si>
  <si>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</si>
  <si>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</si>
  <si>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</si>
  <si>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</si>
  <si>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</si>
  <si>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</si>
  <si>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</si>
  <si>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</si>
  <si>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</si>
  <si>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</si>
  <si>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</si>
  <si>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</si>
  <si>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</si>
  <si>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</si>
  <si>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</si>
  <si>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</si>
  <si>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</si>
  <si>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</si>
  <si>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</si>
  <si>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</si>
  <si>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</si>
  <si>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</si>
  <si>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</si>
  <si>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</si>
  <si>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</si>
  <si>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</si>
  <si>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</si>
  <si>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</si>
  <si>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</si>
  <si>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</si>
  <si>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</si>
  <si>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</si>
  <si>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</si>
  <si>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</si>
  <si>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</si>
  <si>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</si>
  <si>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</si>
  <si>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</si>
  <si>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</si>
  <si>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</si>
  <si>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</si>
  <si>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</si>
  <si>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</si>
  <si>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</si>
  <si>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</si>
  <si>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</si>
  <si>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</si>
  <si>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</si>
  <si>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</si>
  <si>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</si>
  <si>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</si>
  <si>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</si>
  <si>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</si>
  <si>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</si>
  <si>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</si>
  <si>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</si>
  <si>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</si>
  <si>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</si>
  <si>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</si>
  <si>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</si>
  <si>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</si>
  <si>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</si>
  <si>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</si>
  <si>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</si>
  <si>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</si>
  <si>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</si>
  <si>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</si>
  <si>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</si>
  <si>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</si>
  <si>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</si>
  <si>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</si>
  <si>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</si>
  <si>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</si>
  <si>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</si>
  <si>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</si>
  <si>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</si>
  <si>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</si>
  <si>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</si>
  <si>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</si>
  <si>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</si>
  <si>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</si>
  <si>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</si>
  <si>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</si>
  <si>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</si>
  <si>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</si>
  <si>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</si>
  <si>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</si>
  <si>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</si>
  <si>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</si>
  <si>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</si>
  <si>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</si>
  <si>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</si>
  <si>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</si>
  <si>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</si>
  <si>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</si>
  <si>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</si>
  <si>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</si>
  <si>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</si>
  <si>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</si>
  <si>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</si>
  <si>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</si>
  <si>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</si>
  <si>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</si>
  <si>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</si>
  <si>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</si>
  <si>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</si>
  <si>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</si>
  <si>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</si>
  <si>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</si>
  <si>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</si>
  <si>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</si>
  <si>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</si>
  <si>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</si>
  <si>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</si>
  <si>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</si>
  <si>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</si>
  <si>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</si>
  <si>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</si>
  <si>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</si>
  <si>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</si>
  <si>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</si>
  <si>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</si>
  <si>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</si>
  <si>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</si>
  <si>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</si>
  <si>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</si>
  <si>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</si>
  <si>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</si>
  <si>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</si>
  <si>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</si>
  <si>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</si>
  <si>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</si>
  <si>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</si>
  <si>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</si>
  <si>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</si>
  <si>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</si>
  <si>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</si>
  <si>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</si>
  <si>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</si>
  <si>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</si>
  <si>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</si>
  <si>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</si>
  <si>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</si>
  <si>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</si>
  <si>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</si>
  <si>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</si>
  <si>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</si>
  <si>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</si>
  <si>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</si>
  <si>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</si>
  <si>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</si>
  <si>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</si>
  <si>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</si>
  <si>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</si>
  <si>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</si>
  <si>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</si>
  <si>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</si>
  <si>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</si>
  <si>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</si>
  <si>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</si>
  <si>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</si>
  <si>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</si>
  <si>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</si>
  <si>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</si>
  <si>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</si>
  <si>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</si>
  <si>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</si>
  <si>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</si>
  <si>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</si>
  <si>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</si>
  <si>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</si>
  <si>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</si>
  <si>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</si>
  <si>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</si>
  <si>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</si>
  <si>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</si>
  <si>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</si>
  <si>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</si>
  <si>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</si>
  <si>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</si>
  <si>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</si>
  <si>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</si>
  <si>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</si>
  <si>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</si>
  <si>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</si>
  <si>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</si>
  <si>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</si>
  <si>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</si>
  <si>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</si>
  <si>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</si>
  <si>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</si>
  <si>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</si>
  <si>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</si>
  <si>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</si>
  <si>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</si>
  <si>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</si>
  <si>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</si>
  <si>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</si>
  <si>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</si>
  <si>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</si>
  <si>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</si>
  <si>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</si>
  <si>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</si>
  <si>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</si>
  <si>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</si>
  <si>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</si>
  <si>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</si>
  <si>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</si>
  <si>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</si>
  <si>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</si>
  <si>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</si>
  <si>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</si>
  <si>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</si>
  <si>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</si>
  <si>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</si>
  <si>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</si>
  <si>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</si>
  <si>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</si>
  <si>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</si>
  <si>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</si>
  <si>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</si>
  <si>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</si>
  <si>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</si>
  <si>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</si>
  <si>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</si>
  <si>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</si>
  <si>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</si>
  <si>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</si>
  <si>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</si>
  <si>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</si>
  <si>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</si>
  <si>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</si>
  <si>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</si>
  <si>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</si>
  <si>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</si>
  <si>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</si>
  <si>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</si>
  <si>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</si>
  <si>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</si>
  <si>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</si>
  <si>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</si>
  <si>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</si>
  <si>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</si>
  <si>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</si>
  <si>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</si>
  <si>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</si>
  <si>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</si>
  <si>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</si>
  <si>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</si>
  <si>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</si>
  <si>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</si>
  <si>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</si>
  <si>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</si>
  <si>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</si>
  <si>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</si>
  <si>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</si>
  <si>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</si>
  <si>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</si>
  <si>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</si>
  <si>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</si>
  <si>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</si>
  <si>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</si>
  <si>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</si>
  <si>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</si>
  <si>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</si>
  <si>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</si>
  <si>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</si>
  <si>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</si>
  <si>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</si>
  <si>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</si>
  <si>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</si>
  <si>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</si>
  <si>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</si>
  <si>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</si>
  <si>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</si>
  <si>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</si>
  <si>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</si>
  <si>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</si>
  <si>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</si>
  <si>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</si>
  <si>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</si>
  <si>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</si>
  <si>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</si>
  <si>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</si>
  <si>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</si>
  <si>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</si>
  <si>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</si>
  <si>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</si>
  <si>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</si>
  <si>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</si>
  <si>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</si>
  <si>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</si>
  <si>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</si>
  <si>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</si>
  <si>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</si>
  <si>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</si>
  <si>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</si>
  <si>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</si>
  <si>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</si>
  <si>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</si>
  <si>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</si>
  <si>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</si>
  <si>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</si>
  <si>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</si>
  <si>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</si>
  <si>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</si>
  <si>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</si>
  <si>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</si>
  <si>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</si>
  <si>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</si>
  <si>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</si>
  <si>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</si>
  <si>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</si>
  <si>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</si>
  <si>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</si>
  <si>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</si>
  <si>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</si>
  <si>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</si>
  <si>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</si>
  <si>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</si>
  <si>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</si>
  <si>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</si>
  <si>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</si>
  <si>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</si>
  <si>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</si>
  <si>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</si>
  <si>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</si>
  <si>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</si>
  <si>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</si>
  <si>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</si>
  <si>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</si>
  <si>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</si>
  <si>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</si>
  <si>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</si>
  <si>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</si>
  <si>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</si>
  <si>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</si>
  <si>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</si>
  <si>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</si>
  <si>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</si>
  <si>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</si>
  <si>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</si>
  <si>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</si>
  <si>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</si>
  <si>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</si>
  <si>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</si>
  <si>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</si>
  <si>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</si>
  <si>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</si>
  <si>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</si>
  <si>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</si>
  <si>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</si>
  <si>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</si>
  <si>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</si>
  <si>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</si>
  <si>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</si>
  <si>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</si>
  <si>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</si>
  <si>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</si>
  <si>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</si>
  <si>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</si>
  <si>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</si>
  <si>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</si>
  <si>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</si>
  <si>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</si>
  <si>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</si>
  <si>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</si>
  <si>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</si>
  <si>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</si>
  <si>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</si>
  <si>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</si>
  <si>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</si>
  <si>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</si>
  <si>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</si>
  <si>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</si>
  <si>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</si>
  <si>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</si>
  <si>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</si>
  <si>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</si>
  <si>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</si>
  <si>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</si>
  <si>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</si>
  <si>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</si>
  <si>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</si>
  <si>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</si>
  <si>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</si>
  <si>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</si>
  <si>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</si>
  <si>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</si>
  <si>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</si>
  <si>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</si>
  <si>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</si>
  <si>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</si>
  <si>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</si>
  <si>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</si>
  <si>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</si>
  <si>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</si>
  <si>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</si>
  <si>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</si>
  <si>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</si>
  <si>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</si>
  <si>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</si>
  <si>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</si>
  <si>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</si>
  <si>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</si>
  <si>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</si>
  <si>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</si>
  <si>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</si>
  <si>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</si>
  <si>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</si>
  <si>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</si>
  <si>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</si>
  <si>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</si>
  <si>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</si>
  <si>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</si>
  <si>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</si>
  <si>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</si>
  <si>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</si>
  <si>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</si>
  <si>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</si>
  <si>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</si>
  <si>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</si>
  <si>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</si>
  <si>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</si>
  <si>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</si>
  <si>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</si>
  <si>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</si>
  <si>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</si>
  <si>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</si>
  <si>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</si>
  <si>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</si>
  <si>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</si>
  <si>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</si>
  <si>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</si>
  <si>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</si>
  <si>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</si>
  <si>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</si>
  <si>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</si>
  <si>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</si>
  <si>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</si>
  <si>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</si>
  <si>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</si>
  <si>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</si>
  <si>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</si>
  <si>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</si>
  <si>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</si>
  <si>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</si>
  <si>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</si>
  <si>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</si>
  <si>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</si>
  <si>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</si>
  <si>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</si>
  <si>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</si>
  <si>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</si>
  <si>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</si>
  <si>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</si>
  <si>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</si>
  <si>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</si>
  <si>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</si>
  <si>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</si>
  <si>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</si>
  <si>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</si>
  <si>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</si>
  <si>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</si>
  <si>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</si>
  <si>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</si>
  <si>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</si>
  <si>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</si>
  <si>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</si>
  <si>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</si>
  <si>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</si>
  <si>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</si>
  <si>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</si>
  <si>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</si>
  <si>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</si>
  <si>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</si>
  <si>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</si>
  <si>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</si>
  <si>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</si>
  <si>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</si>
  <si>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</si>
  <si>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</si>
  <si>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</si>
  <si>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</si>
  <si>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</si>
  <si>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</si>
  <si>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</si>
  <si>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</si>
  <si>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</si>
  <si>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</si>
  <si>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</si>
  <si>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</si>
  <si>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</si>
  <si>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</si>
  <si>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</si>
  <si>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</si>
  <si>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</si>
  <si>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</si>
  <si>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</si>
  <si>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</si>
  <si>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</si>
  <si>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</si>
  <si>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</si>
  <si>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</si>
  <si>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</si>
  <si>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</si>
  <si>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</si>
  <si>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</si>
  <si>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</si>
  <si>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</si>
  <si>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</si>
  <si>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</si>
  <si>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</si>
  <si>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</si>
  <si>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</si>
  <si>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</si>
  <si>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</si>
  <si>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</si>
  <si>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</si>
  <si>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</si>
  <si>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</si>
  <si>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</si>
  <si>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</si>
  <si>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</si>
  <si>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</si>
  <si>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</si>
  <si>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</si>
  <si>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</si>
  <si>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</si>
  <si>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</si>
  <si>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</si>
  <si>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</si>
  <si>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</si>
  <si>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</si>
  <si>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</si>
  <si>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</si>
  <si>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</si>
  <si>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</si>
  <si>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</si>
  <si>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</si>
  <si>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</si>
  <si>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</si>
  <si>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</si>
  <si>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</si>
  <si>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</si>
  <si>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</si>
  <si>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</si>
  <si>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</si>
  <si>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</si>
  <si>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</si>
  <si>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</si>
  <si>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</si>
  <si>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</si>
  <si>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</si>
  <si>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</si>
  <si>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</si>
  <si>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</si>
  <si>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</si>
  <si>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</si>
  <si>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</si>
  <si>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</si>
  <si>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</si>
  <si>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</si>
  <si>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</si>
  <si>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</si>
  <si>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</si>
  <si>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</si>
  <si>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</si>
  <si>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</si>
  <si>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</si>
  <si>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</si>
  <si>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</si>
  <si>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</si>
  <si>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</si>
  <si>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</si>
  <si>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</si>
  <si>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</si>
  <si>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</si>
  <si>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</si>
  <si>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</si>
  <si>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</si>
  <si>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</si>
  <si>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</si>
  <si>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</si>
  <si>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</si>
  <si>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</si>
  <si>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</si>
  <si>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</si>
  <si>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</si>
  <si>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</si>
  <si>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</si>
  <si>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</si>
  <si>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</si>
  <si>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</si>
  <si>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</si>
  <si>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</si>
  <si>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</si>
  <si>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</si>
  <si>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</si>
  <si>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</si>
  <si>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</si>
  <si>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</si>
  <si>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</si>
  <si>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</si>
  <si>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</si>
  <si>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</si>
  <si>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</si>
  <si>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</si>
  <si>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</si>
  <si>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</si>
  <si>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</si>
  <si>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</si>
  <si>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</si>
  <si>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</si>
  <si>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</si>
  <si>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</si>
  <si>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</si>
  <si>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</si>
  <si>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</si>
  <si>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</si>
  <si>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</si>
  <si>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</si>
  <si>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</si>
  <si>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</si>
  <si>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</si>
  <si>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</si>
  <si>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</si>
  <si>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</si>
  <si>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</si>
  <si>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</si>
  <si>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</si>
  <si>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</si>
  <si>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</si>
  <si>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</si>
  <si>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</si>
  <si>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</si>
  <si>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</si>
  <si>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</si>
  <si>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</si>
  <si>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</si>
  <si>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</si>
  <si>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</si>
  <si>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</si>
  <si>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</si>
  <si>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</si>
  <si>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</si>
  <si>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</si>
  <si>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</si>
  <si>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</si>
  <si>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</si>
  <si>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</si>
  <si>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</si>
  <si>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</si>
  <si>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</si>
  <si>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</si>
  <si>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</si>
  <si>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</si>
  <si>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</si>
  <si>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</si>
  <si>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</si>
  <si>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</si>
  <si>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</si>
  <si>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</si>
  <si>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</si>
  <si>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</si>
  <si>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</si>
  <si>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</si>
  <si>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</si>
  <si>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</si>
  <si>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</si>
  <si>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</si>
  <si>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</si>
  <si>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</si>
  <si>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</si>
  <si>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</si>
  <si>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</si>
  <si>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</si>
  <si>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</si>
  <si>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</si>
  <si>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</si>
  <si>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</si>
  <si>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</si>
  <si>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</si>
  <si>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</si>
  <si>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</si>
  <si>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</si>
  <si>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</si>
  <si>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</si>
  <si>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</si>
  <si>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</si>
  <si>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</si>
  <si>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</si>
  <si>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</si>
  <si>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</si>
  <si>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</si>
  <si>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</si>
  <si>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</si>
  <si>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</si>
  <si>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</si>
  <si>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</si>
  <si>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</si>
  <si>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</si>
  <si>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</si>
  <si>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</si>
  <si>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</si>
  <si>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</si>
  <si>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</si>
  <si>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</si>
  <si>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</si>
  <si>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</si>
  <si>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</si>
  <si>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</si>
  <si>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</si>
  <si>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</si>
  <si>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</si>
  <si>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</si>
  <si>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</si>
  <si>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</si>
  <si>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</si>
  <si>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</si>
  <si>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</si>
  <si>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</si>
  <si>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</si>
  <si>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</si>
  <si>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</si>
  <si>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</si>
  <si>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</si>
  <si>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</si>
  <si>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</si>
  <si>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</si>
  <si>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</si>
  <si>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</si>
  <si>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</si>
  <si>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</si>
  <si>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</si>
  <si>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</si>
  <si>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</si>
  <si>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</si>
  <si>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</si>
  <si>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</si>
  <si>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</si>
  <si>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</si>
  <si>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</si>
  <si>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</si>
  <si>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</si>
  <si>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</si>
  <si>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</si>
  <si>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</si>
  <si>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</si>
  <si>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</si>
  <si>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</si>
  <si>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</si>
  <si>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</si>
  <si>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</si>
  <si>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</si>
  <si>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</si>
  <si>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</si>
  <si>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</si>
  <si>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</si>
  <si>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</si>
  <si>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</si>
  <si>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</si>
  <si>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</si>
  <si>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</si>
  <si>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</si>
  <si>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</si>
  <si>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</si>
  <si>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</si>
  <si>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</si>
  <si>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</si>
  <si>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</si>
  <si>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</si>
  <si>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</si>
  <si>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</si>
  <si>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</si>
  <si>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</si>
  <si>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</si>
  <si>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</si>
  <si>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</si>
  <si>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</si>
  <si>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</si>
  <si>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</si>
  <si>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</si>
  <si>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</si>
  <si>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</si>
  <si>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</si>
  <si>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</si>
  <si>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</si>
  <si>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</si>
  <si>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</si>
  <si>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</si>
  <si>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</si>
  <si>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</si>
  <si>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</si>
  <si>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</si>
  <si>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</si>
  <si>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</si>
  <si>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</si>
  <si>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</si>
  <si>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</si>
  <si>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</si>
  <si>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</si>
  <si>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</si>
  <si>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</si>
  <si>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</si>
  <si>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</si>
  <si>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</si>
  <si>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</si>
  <si>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</si>
  <si>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</si>
  <si>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</si>
  <si>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</si>
  <si>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</si>
  <si>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</si>
  <si>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</si>
  <si>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</si>
  <si>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</si>
  <si>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</si>
  <si>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</si>
  <si>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</si>
  <si>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</si>
  <si>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</si>
  <si>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</si>
  <si>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</si>
  <si>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</si>
  <si>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</si>
  <si>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</si>
  <si>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</si>
  <si>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</si>
  <si>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</si>
  <si>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</si>
  <si>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</si>
  <si>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</si>
  <si>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</si>
  <si>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</si>
  <si>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</si>
  <si>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</si>
  <si>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</si>
  <si>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</si>
  <si>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</si>
  <si>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</si>
  <si>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</si>
  <si>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</si>
  <si>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</si>
  <si>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</si>
  <si>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</si>
  <si>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</si>
  <si>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</si>
  <si>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</si>
  <si>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</si>
  <si>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</si>
  <si>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</si>
  <si>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</si>
  <si>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</si>
  <si>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</si>
  <si>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</si>
  <si>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</si>
  <si>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</si>
  <si>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</si>
  <si>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</si>
  <si>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</si>
  <si>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</si>
  <si>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</si>
  <si>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</si>
  <si>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</si>
  <si>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</si>
  <si>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</si>
  <si>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</si>
  <si>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</si>
  <si>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</si>
  <si>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</si>
  <si>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</si>
  <si>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</si>
  <si>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</si>
  <si>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</si>
  <si>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</si>
  <si>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</si>
  <si>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</si>
  <si>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</si>
  <si>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</si>
  <si>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</si>
  <si>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</si>
  <si>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</si>
  <si>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</si>
  <si>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</si>
  <si>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</si>
  <si>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</si>
  <si>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</si>
  <si>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</si>
  <si>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</si>
  <si>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</si>
  <si>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</si>
  <si>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</si>
  <si>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</si>
  <si>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</si>
  <si>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</si>
  <si>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</si>
  <si>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</si>
  <si>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</si>
  <si>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</si>
  <si>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</si>
  <si>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</si>
  <si>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</si>
  <si>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</si>
  <si>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</si>
  <si>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</si>
  <si>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</si>
  <si>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</si>
  <si>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</si>
  <si>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</si>
  <si>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</si>
  <si>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</si>
  <si>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</si>
  <si>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</si>
  <si>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</si>
  <si>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</si>
  <si>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</si>
  <si>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</si>
  <si>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</si>
  <si>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</si>
  <si>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</si>
  <si>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</si>
  <si>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</si>
  <si>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</si>
  <si>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</si>
  <si>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</si>
  <si>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</si>
  <si>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</si>
  <si>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</si>
  <si>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</si>
  <si>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</si>
  <si>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</si>
  <si>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</si>
  <si>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</si>
  <si>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</si>
  <si>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</si>
  <si>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</si>
  <si>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</si>
  <si>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</si>
  <si>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</si>
  <si>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</si>
  <si>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</si>
  <si>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</si>
  <si>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</si>
  <si>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</si>
  <si>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</si>
  <si>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</si>
  <si>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</si>
  <si>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</si>
  <si>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</si>
  <si>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</si>
  <si>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</si>
  <si>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</si>
  <si>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</si>
  <si>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</si>
  <si>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</si>
  <si>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</si>
  <si>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</si>
  <si>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</si>
  <si>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</si>
  <si>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</si>
  <si>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</si>
  <si>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</si>
  <si>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</si>
  <si>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</si>
  <si>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</si>
  <si>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</si>
  <si>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</si>
  <si>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</si>
  <si>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</si>
  <si>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</si>
  <si>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</si>
  <si>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</si>
  <si>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</si>
  <si>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</si>
  <si>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</si>
  <si>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</si>
  <si>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</si>
  <si>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</si>
  <si>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</si>
  <si>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</si>
  <si>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</si>
  <si>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</si>
  <si>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</si>
  <si>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</si>
  <si>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</si>
  <si>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</si>
  <si>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</si>
  <si>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</si>
  <si>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</si>
  <si>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</si>
  <si>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</si>
  <si>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</si>
  <si>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</si>
  <si>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</si>
  <si>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</si>
  <si>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</si>
  <si>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</si>
  <si>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</si>
  <si>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</si>
  <si>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</si>
  <si>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</si>
  <si>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</si>
  <si>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</si>
  <si>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</si>
  <si>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</si>
  <si>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</si>
  <si>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</si>
  <si>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</si>
  <si>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</si>
  <si>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</si>
  <si>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</si>
  <si>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</si>
  <si>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</si>
  <si>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</si>
  <si>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</si>
  <si>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</si>
  <si>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</si>
  <si>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</si>
  <si>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</si>
  <si>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</si>
  <si>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</si>
  <si>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</si>
  <si>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</si>
  <si>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</si>
  <si>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</si>
  <si>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</si>
  <si>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</si>
  <si>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</si>
  <si>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</si>
  <si>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</si>
  <si>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</si>
  <si>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</si>
  <si>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</si>
  <si>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</si>
  <si>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</si>
  <si>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</si>
  <si>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</si>
  <si>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</si>
  <si>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</si>
  <si>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</si>
  <si>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</si>
  <si>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</si>
  <si>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</si>
  <si>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</si>
  <si>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</si>
  <si>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</si>
  <si>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</si>
  <si>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</si>
  <si>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</si>
  <si>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</si>
  <si>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</si>
  <si>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</si>
  <si>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</si>
  <si>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</si>
  <si>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</si>
  <si>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</si>
  <si>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</si>
  <si>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</si>
  <si>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</si>
  <si>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</si>
  <si>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</si>
  <si>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</si>
  <si>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</si>
  <si>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</si>
  <si>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</si>
  <si>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</si>
  <si>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</si>
  <si>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</si>
  <si>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</si>
  <si>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</si>
  <si>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</si>
  <si>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</si>
  <si>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</si>
  <si>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</si>
  <si>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</si>
  <si>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</si>
  <si>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</si>
  <si>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</si>
  <si>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</si>
  <si>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</si>
  <si>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</si>
  <si>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</si>
  <si>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</si>
  <si>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</si>
  <si>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</si>
  <si>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</si>
  <si>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</si>
  <si>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</si>
  <si>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</si>
  <si>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</si>
  <si>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</si>
  <si>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</si>
  <si>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</si>
  <si>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</si>
  <si>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</si>
  <si>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</si>
  <si>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</si>
  <si>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</si>
  <si>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</si>
  <si>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</si>
  <si>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</si>
  <si>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</si>
  <si>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</si>
  <si>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</si>
  <si>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</si>
  <si>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</si>
  <si>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</si>
  <si>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</si>
  <si>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</si>
  <si>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</si>
  <si>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</si>
  <si>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</si>
  <si>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</si>
  <si>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</si>
  <si>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</si>
  <si>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</si>
  <si>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</si>
  <si>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</si>
  <si>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</si>
  <si>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</si>
  <si>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</si>
  <si>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</si>
  <si>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</si>
  <si>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</si>
  <si>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</si>
  <si>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</si>
  <si>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</si>
  <si>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</si>
  <si>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</si>
  <si>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</si>
  <si>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</si>
  <si>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</si>
  <si>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</si>
  <si>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</si>
  <si>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</si>
  <si>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</si>
  <si>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</si>
  <si>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</si>
  <si>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</si>
  <si>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</si>
  <si>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</si>
  <si>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</si>
  <si>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</si>
  <si>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</si>
  <si>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</si>
  <si>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</si>
  <si>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</si>
  <si>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</si>
  <si>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</si>
  <si>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</si>
  <si>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</si>
  <si>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</si>
  <si>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</si>
  <si>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</si>
  <si>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</si>
  <si>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</si>
  <si>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</si>
  <si>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</si>
  <si>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</si>
  <si>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</si>
  <si>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</si>
  <si>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</si>
  <si>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</si>
  <si>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</si>
  <si>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</si>
  <si>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</si>
  <si>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</si>
  <si>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</si>
  <si>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</si>
  <si>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</si>
  <si>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</si>
  <si>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</si>
  <si>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</si>
  <si>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</si>
  <si>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</si>
  <si>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</si>
  <si>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</si>
  <si>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</si>
  <si>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</si>
  <si>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</si>
  <si>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</si>
  <si>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</si>
  <si>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</si>
  <si>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</si>
  <si>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</si>
  <si>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</si>
  <si>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</si>
  <si>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</si>
  <si>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</si>
  <si>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</si>
  <si>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</si>
  <si>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</si>
  <si>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</si>
  <si>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</si>
  <si>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</si>
  <si>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</si>
  <si>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</si>
  <si>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</si>
  <si>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</si>
  <si>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</si>
  <si>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</si>
  <si>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</si>
  <si>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</si>
  <si>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</si>
  <si>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</si>
  <si>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</si>
  <si>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</si>
  <si>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</si>
  <si>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</si>
  <si>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</si>
  <si>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</si>
  <si>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</si>
  <si>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</si>
  <si>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</si>
  <si>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</si>
  <si>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</si>
  <si>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</si>
  <si>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</si>
  <si>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</si>
  <si>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</si>
  <si>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</si>
  <si>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</si>
  <si>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</si>
  <si>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</si>
  <si>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</si>
  <si>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</si>
  <si>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</si>
  <si>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</si>
  <si>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</si>
  <si>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</si>
  <si>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</si>
  <si>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</si>
  <si>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</si>
  <si>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</si>
  <si>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</si>
  <si>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</si>
  <si>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</si>
  <si>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</si>
  <si>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</si>
  <si>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</si>
  <si>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</si>
  <si>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</si>
  <si>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</si>
  <si>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</si>
  <si>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</si>
  <si>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</si>
  <si>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</si>
  <si>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</si>
  <si>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</si>
  <si>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</si>
  <si>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</si>
  <si>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</si>
  <si>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</si>
  <si>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</si>
  <si>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</si>
  <si>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</si>
  <si>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</si>
  <si>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</si>
  <si>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</si>
  <si>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</si>
  <si>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</si>
  <si>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</si>
  <si>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</si>
  <si>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</si>
  <si>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</si>
  <si>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</si>
  <si>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</si>
  <si>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</si>
  <si>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</si>
  <si>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</si>
  <si>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</si>
  <si>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</si>
  <si>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</si>
  <si>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</si>
  <si>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</si>
  <si>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</si>
  <si>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</si>
  <si>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</si>
  <si>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</si>
  <si>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</si>
  <si>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</si>
  <si>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</si>
  <si>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</si>
  <si>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</si>
  <si>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</si>
  <si>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</si>
  <si>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</si>
  <si>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</si>
  <si>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</si>
  <si>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</si>
  <si>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</si>
  <si>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</si>
  <si>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</si>
  <si>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</si>
  <si>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</si>
  <si>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</si>
  <si>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</si>
  <si>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</si>
  <si>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</si>
  <si>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</si>
  <si>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</si>
  <si>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</si>
  <si>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</si>
  <si>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</si>
  <si>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</si>
  <si>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</si>
  <si>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</si>
  <si>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</si>
  <si>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</si>
  <si>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</si>
  <si>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</si>
  <si>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</si>
  <si>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</si>
  <si>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</si>
  <si>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</si>
  <si>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</si>
  <si>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</si>
  <si>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</si>
  <si>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</si>
  <si>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</si>
  <si>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</si>
  <si>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</si>
  <si>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</si>
  <si>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</si>
  <si>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</si>
  <si>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</si>
  <si>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</si>
  <si>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</si>
  <si>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</si>
  <si>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</si>
  <si>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</si>
  <si>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</si>
  <si>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</si>
  <si>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</si>
  <si>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</si>
  <si>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</si>
  <si>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</si>
  <si>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</si>
  <si>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</si>
  <si>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</si>
  <si>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</si>
  <si>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</si>
  <si>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</si>
  <si>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</si>
  <si>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</si>
  <si>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</si>
  <si>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</si>
  <si>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</si>
  <si>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</si>
  <si>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</si>
  <si>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</si>
  <si>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</si>
  <si>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</si>
  <si>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</si>
  <si>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</si>
  <si>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</si>
  <si>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</si>
  <si>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</si>
  <si>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</si>
  <si>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</si>
  <si>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</si>
  <si>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</si>
  <si>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</si>
  <si>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</si>
  <si>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</si>
  <si>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</si>
  <si>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</si>
  <si>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</si>
  <si>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</si>
  <si>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</si>
  <si>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</si>
  <si>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</si>
  <si>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</si>
  <si>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</si>
  <si>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</si>
  <si>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</si>
  <si>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</si>
  <si>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</si>
  <si>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</si>
  <si>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</si>
  <si>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</si>
  <si>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</si>
  <si>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</si>
  <si>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</si>
  <si>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</si>
  <si>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</si>
  <si>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</si>
  <si>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</si>
  <si>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</si>
  <si>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</si>
  <si>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</si>
  <si>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</si>
  <si>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</si>
  <si>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</si>
  <si>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</si>
  <si>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</si>
  <si>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</si>
  <si>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</si>
  <si>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</si>
  <si>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</si>
  <si>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</si>
  <si>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</si>
  <si>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</si>
  <si>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</si>
  <si>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</si>
  <si>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</si>
  <si>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</si>
  <si>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</si>
  <si>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</si>
  <si>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</si>
  <si>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</si>
  <si>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</si>
  <si>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</si>
  <si>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</si>
  <si>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</si>
  <si>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</si>
  <si>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</si>
  <si>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</si>
  <si>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</si>
  <si>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</si>
  <si>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</si>
  <si>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</si>
  <si>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</si>
  <si>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</si>
  <si>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</si>
  <si>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</si>
  <si>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</si>
  <si>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</si>
  <si>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</si>
  <si>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</si>
  <si>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</si>
  <si>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</si>
  <si>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</si>
  <si>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</si>
  <si>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</si>
  <si>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</si>
  <si>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</si>
  <si>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</si>
  <si>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</si>
  <si>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</si>
  <si>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</si>
  <si>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</si>
  <si>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</si>
  <si>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</si>
  <si>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</si>
  <si>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</si>
  <si>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</si>
  <si>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</si>
  <si>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</si>
  <si>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</si>
  <si>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</si>
  <si>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</si>
  <si>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</si>
  <si>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</si>
  <si>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</si>
  <si>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</si>
  <si>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</si>
  <si>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</si>
  <si>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</si>
  <si>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</si>
  <si>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</si>
  <si>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</si>
  <si>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</si>
  <si>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</si>
  <si>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</si>
  <si>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</si>
  <si>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</si>
  <si>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</si>
  <si>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</si>
  <si>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</si>
  <si>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</si>
  <si>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</si>
  <si>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</si>
  <si>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</si>
  <si>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</si>
  <si>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</si>
  <si>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</si>
  <si>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</si>
  <si>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</si>
  <si>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</si>
  <si>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</si>
  <si>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</si>
  <si>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</si>
  <si>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</si>
  <si>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</si>
  <si>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</si>
  <si>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</si>
  <si>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</si>
  <si>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</si>
  <si>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</si>
  <si>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</si>
  <si>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</si>
  <si>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</si>
  <si>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</si>
  <si>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</si>
  <si>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</si>
  <si>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</si>
  <si>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</si>
  <si>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</si>
  <si>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</si>
  <si>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</si>
  <si>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</si>
  <si>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</si>
  <si>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</si>
  <si>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</si>
  <si>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</si>
  <si>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</si>
  <si>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</si>
  <si>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</si>
  <si>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</si>
  <si>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</si>
  <si>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</si>
  <si>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</si>
  <si>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</si>
  <si>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</si>
  <si>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</si>
  <si>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</si>
  <si>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</si>
  <si>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</si>
  <si>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</si>
  <si>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</si>
  <si>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</si>
  <si>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</si>
  <si>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</si>
  <si>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</si>
  <si>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</si>
  <si>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</si>
  <si>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</si>
  <si>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</si>
  <si>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</si>
  <si>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</si>
  <si>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</si>
  <si>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</si>
  <si>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</si>
  <si>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</si>
  <si>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</si>
  <si>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</si>
  <si>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</si>
  <si>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</si>
  <si>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</si>
  <si>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</si>
  <si>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</si>
  <si>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</si>
  <si>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</si>
  <si>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</si>
  <si>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</si>
  <si>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</si>
  <si>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</si>
  <si>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</si>
  <si>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</si>
  <si>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</si>
  <si>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</si>
  <si>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</si>
  <si>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</si>
  <si>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</si>
  <si>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</si>
  <si>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</si>
  <si>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</si>
  <si>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</si>
  <si>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</si>
  <si>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</si>
  <si>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</si>
  <si>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</si>
  <si>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</si>
  <si>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</si>
  <si>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</si>
  <si>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</si>
  <si>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</si>
  <si>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</si>
  <si>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</si>
  <si>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</si>
  <si>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</si>
  <si>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</si>
  <si>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</si>
  <si>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</si>
  <si>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</si>
  <si>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</si>
  <si>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</si>
  <si>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</si>
  <si>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</si>
  <si>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</si>
  <si>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</si>
  <si>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</si>
  <si>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</si>
  <si>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</si>
  <si>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</si>
  <si>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</si>
  <si>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</si>
  <si>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</si>
  <si>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</si>
  <si>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</si>
  <si>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</si>
  <si>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</si>
  <si>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</si>
  <si>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</si>
  <si>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</si>
  <si>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</si>
  <si>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</si>
  <si>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</si>
  <si>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</si>
  <si>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</si>
  <si>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</si>
  <si>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</si>
  <si>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</si>
  <si>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</si>
  <si>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</si>
  <si>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</si>
  <si>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</si>
  <si>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</si>
  <si>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</si>
  <si>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</si>
  <si>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</si>
  <si>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</si>
  <si>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</si>
  <si>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</si>
  <si>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</si>
  <si>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</si>
  <si>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</si>
  <si>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</si>
  <si>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</si>
  <si>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</si>
  <si>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</si>
  <si>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</si>
  <si>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</si>
  <si>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</si>
  <si>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</si>
  <si>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</si>
  <si>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</si>
  <si>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</si>
  <si>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</si>
  <si>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</si>
  <si>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</si>
  <si>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</si>
  <si>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</si>
  <si>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</si>
  <si>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</si>
  <si>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</si>
  <si>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</si>
  <si>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</si>
  <si>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</si>
  <si>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</si>
  <si>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</si>
  <si>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</si>
  <si>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</si>
  <si>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</si>
  <si>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</si>
  <si>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</si>
  <si>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</si>
  <si>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</si>
  <si>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</si>
  <si>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</si>
  <si>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</si>
  <si>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</si>
  <si>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</si>
  <si>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</si>
  <si>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</si>
  <si>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</si>
  <si>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</si>
  <si>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</si>
  <si>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</si>
  <si>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</si>
  <si>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</si>
  <si>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</si>
  <si>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</si>
  <si>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</si>
  <si>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</si>
  <si>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</si>
  <si>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</si>
  <si>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</si>
  <si>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</si>
  <si>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</si>
  <si>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</si>
  <si>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</si>
  <si>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</si>
  <si>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</si>
  <si>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</si>
  <si>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</si>
  <si>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</si>
  <si>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</si>
  <si>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</si>
  <si>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</si>
  <si>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</si>
  <si>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</si>
  <si>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</si>
  <si>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</si>
  <si>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</si>
  <si>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</si>
  <si>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</si>
  <si>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</si>
  <si>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</si>
  <si>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</si>
  <si>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</si>
  <si>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</si>
  <si>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</si>
  <si>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</si>
  <si>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</si>
  <si>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</si>
  <si>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</si>
  <si>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</si>
  <si>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</si>
  <si>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</si>
  <si>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</si>
  <si>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</si>
  <si>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</si>
  <si>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</si>
  <si>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</si>
  <si>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</si>
  <si>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</si>
  <si>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</si>
  <si>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</si>
  <si>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</si>
  <si>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</si>
  <si>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</si>
  <si>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</si>
  <si>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</si>
  <si>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</si>
  <si>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</si>
  <si>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</si>
  <si>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</si>
  <si>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</si>
  <si>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</si>
  <si>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</si>
  <si>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</si>
  <si>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</si>
  <si>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</si>
  <si>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</si>
  <si>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</si>
  <si>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</si>
  <si>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</si>
  <si>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</si>
  <si>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</si>
  <si>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</si>
  <si>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</si>
  <si>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</si>
  <si>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</si>
  <si>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</si>
  <si>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</si>
  <si>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</si>
  <si>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</si>
  <si>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</si>
  <si>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</si>
  <si>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</si>
  <si>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</si>
  <si>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</si>
  <si>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</si>
  <si>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</si>
  <si>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</si>
  <si>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</si>
  <si>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</si>
  <si>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</si>
  <si>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</si>
  <si>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</si>
  <si>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</si>
  <si>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</si>
  <si>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</si>
  <si>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</si>
  <si>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</si>
  <si>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</si>
  <si>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</si>
  <si>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</si>
  <si>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</si>
  <si>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</si>
  <si>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</si>
  <si>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</si>
  <si>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</si>
  <si>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</si>
  <si>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</si>
  <si>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</si>
  <si>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</si>
  <si>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</si>
  <si>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</si>
  <si>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</si>
  <si>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</si>
  <si>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</si>
  <si>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</si>
  <si>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</si>
  <si>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</si>
  <si>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</si>
  <si>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</si>
  <si>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</si>
  <si>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</si>
  <si>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</si>
  <si>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</si>
  <si>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</si>
  <si>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</si>
  <si>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</si>
  <si>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</si>
  <si>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</si>
  <si>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</si>
  <si>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</si>
  <si>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</si>
  <si>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</si>
  <si>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</si>
  <si>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</si>
  <si>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</si>
  <si>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</si>
  <si>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</si>
  <si>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</si>
  <si>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</si>
  <si>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</si>
  <si>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</si>
  <si>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</si>
  <si>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</si>
  <si>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</si>
  <si>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</si>
  <si>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</si>
  <si>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</si>
  <si>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</si>
  <si>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</si>
  <si>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</si>
  <si>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</si>
  <si>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</si>
  <si>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</si>
  <si>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</si>
  <si>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</si>
  <si>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</si>
  <si>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</si>
  <si>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</si>
  <si>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</si>
  <si>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</si>
  <si>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</si>
  <si>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</si>
  <si>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</si>
  <si>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</si>
  <si>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</si>
  <si>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</si>
  <si>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</si>
  <si>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</si>
  <si>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</si>
  <si>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</si>
  <si>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</si>
  <si>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</si>
  <si>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</si>
  <si>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</si>
  <si>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</si>
  <si>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</si>
  <si>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</si>
  <si>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</si>
  <si>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</si>
  <si>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</si>
  <si>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</si>
  <si>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</si>
  <si>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</si>
  <si>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</si>
  <si>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</si>
  <si>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</si>
  <si>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</si>
  <si>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</si>
  <si>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</si>
  <si>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</si>
  <si>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</si>
  <si>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</si>
  <si>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</si>
  <si>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</si>
  <si>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</si>
  <si>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</si>
  <si>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</si>
  <si>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</si>
  <si>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</si>
  <si>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</si>
  <si>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</si>
  <si>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</si>
  <si>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</si>
  <si>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</si>
  <si>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</si>
  <si>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</si>
  <si>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</si>
  <si>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</si>
  <si>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</si>
  <si>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</si>
  <si>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</si>
  <si>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</si>
  <si>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</si>
  <si>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</si>
  <si>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</si>
  <si>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</si>
  <si>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</si>
  <si>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</si>
  <si>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</si>
  <si>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</si>
  <si>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</si>
  <si>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</si>
  <si>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</si>
  <si>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</si>
  <si>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</si>
  <si>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</si>
  <si>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</si>
  <si>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</si>
  <si>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</si>
  <si>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</si>
  <si>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</si>
  <si>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</si>
  <si>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</si>
  <si>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</si>
  <si>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</si>
  <si>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</si>
  <si>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</si>
  <si>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</si>
  <si>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</si>
  <si>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</si>
  <si>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</si>
  <si>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</si>
  <si>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</si>
  <si>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</si>
  <si>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</si>
  <si>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</si>
  <si>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</si>
  <si>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</si>
  <si>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</si>
  <si>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</si>
  <si>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</si>
  <si>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</si>
  <si>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</si>
  <si>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</si>
  <si>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</si>
  <si>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</si>
  <si>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</si>
  <si>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</si>
  <si>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</si>
  <si>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</si>
  <si>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</si>
  <si>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</si>
  <si>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</si>
  <si>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</si>
  <si>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</si>
  <si>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</si>
  <si>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</si>
  <si>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</si>
  <si>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</si>
  <si>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</si>
  <si>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</si>
  <si>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</si>
  <si>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</si>
  <si>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</si>
  <si>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</si>
  <si>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</si>
  <si>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</si>
  <si>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</si>
  <si>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</si>
  <si>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</si>
  <si>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</si>
  <si>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</si>
  <si>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</si>
  <si>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</si>
  <si>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</si>
  <si>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</si>
  <si>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</si>
  <si>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</si>
  <si>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</si>
  <si>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</si>
  <si>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</si>
  <si>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</si>
  <si>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</si>
  <si>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</si>
  <si>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</si>
  <si>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</si>
  <si>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</si>
  <si>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</si>
  <si>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</si>
  <si>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</si>
  <si>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</si>
  <si>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</si>
  <si>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</si>
  <si>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</si>
  <si>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</si>
  <si>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</si>
  <si>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</si>
  <si>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</si>
  <si>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</si>
  <si>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</si>
  <si>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</si>
  <si>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</si>
  <si>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</si>
  <si>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</si>
  <si>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</si>
  <si>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</si>
  <si>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</si>
  <si>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</si>
  <si>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</si>
  <si>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</si>
  <si>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</si>
  <si>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</si>
  <si>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</si>
  <si>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</si>
  <si>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</si>
  <si>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</si>
  <si>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</si>
  <si>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</si>
  <si>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</si>
  <si>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</si>
  <si>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</si>
  <si>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</si>
  <si>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</si>
  <si>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</si>
  <si>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</si>
  <si>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</si>
  <si>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</si>
  <si>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</si>
  <si>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</si>
  <si>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</si>
  <si>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</si>
  <si>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</si>
  <si>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</si>
  <si>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</si>
  <si>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</si>
  <si>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</si>
  <si>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</si>
  <si>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</si>
  <si>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</si>
  <si>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</si>
  <si>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</si>
  <si>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</si>
  <si>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</si>
  <si>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</si>
  <si>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</si>
  <si>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</si>
  <si>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</si>
  <si>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</si>
  <si>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</si>
  <si>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</si>
  <si>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</si>
  <si>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</si>
  <si>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</si>
  <si>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</si>
  <si>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</si>
  <si>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</si>
  <si>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</si>
  <si>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</si>
  <si>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</si>
  <si>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</si>
  <si>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</si>
  <si>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</si>
  <si>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</si>
  <si>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</si>
  <si>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</si>
  <si>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</si>
  <si>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</si>
  <si>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</si>
  <si>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</si>
  <si>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</si>
  <si>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</si>
  <si>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</si>
  <si>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</si>
  <si>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</si>
  <si>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</si>
  <si>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</si>
  <si>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</si>
  <si>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</si>
  <si>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</si>
  <si>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</si>
  <si>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</si>
  <si>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</si>
  <si>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</si>
  <si>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</si>
  <si>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</si>
  <si>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</si>
  <si>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</si>
  <si>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</si>
  <si>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</si>
  <si>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</si>
  <si>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</si>
  <si>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</si>
  <si>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</si>
  <si>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</si>
  <si>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</si>
  <si>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</si>
  <si>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</si>
  <si>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</si>
  <si>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</si>
  <si>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</si>
  <si>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</si>
  <si>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</si>
  <si>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</si>
  <si>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</si>
  <si>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</si>
  <si>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</si>
  <si>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</si>
  <si>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</si>
  <si>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</si>
  <si>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</si>
  <si>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</si>
  <si>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</si>
  <si>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</si>
  <si>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</si>
  <si>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</si>
  <si>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</si>
  <si>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</si>
  <si>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</si>
  <si>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</si>
  <si>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</si>
  <si>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</si>
  <si>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</si>
  <si>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</si>
  <si>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</si>
  <si>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</si>
  <si>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</si>
  <si>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</si>
  <si>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</si>
  <si>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</si>
  <si>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</si>
  <si>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</si>
  <si>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</si>
  <si>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</si>
  <si>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</si>
  <si>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</si>
  <si>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</si>
  <si>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</si>
  <si>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</si>
  <si>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</si>
  <si>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</si>
  <si>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</si>
  <si>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</si>
  <si>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</si>
  <si>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</si>
  <si>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</si>
  <si>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</si>
  <si>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</si>
  <si>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</si>
  <si>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</si>
  <si>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</si>
  <si>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</si>
  <si>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</si>
  <si>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</si>
  <si>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</si>
  <si>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</si>
  <si>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</si>
  <si>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</si>
  <si>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</si>
  <si>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</si>
  <si>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</si>
  <si>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</si>
  <si>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</si>
  <si>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</si>
  <si>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</si>
  <si>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</si>
  <si>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</si>
  <si>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</si>
  <si>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</si>
  <si>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</si>
  <si>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</si>
  <si>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</si>
  <si>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</si>
  <si>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</si>
  <si>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</si>
  <si>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</si>
  <si>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</si>
  <si>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</si>
  <si>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</si>
  <si>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</si>
  <si>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</si>
  <si>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</si>
  <si>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</si>
  <si>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</si>
  <si>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</si>
  <si>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</si>
  <si>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</si>
  <si>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</si>
  <si>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</si>
  <si>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</si>
  <si>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</si>
  <si>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</si>
  <si>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</si>
  <si>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</si>
  <si>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</si>
  <si>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</si>
  <si>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</si>
  <si>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</si>
  <si>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</si>
  <si>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</si>
  <si>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</si>
  <si>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</si>
  <si>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</si>
  <si>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</si>
  <si>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</si>
  <si>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</si>
  <si>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</si>
  <si>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</si>
  <si>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</si>
  <si>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</si>
  <si>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</si>
  <si>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</si>
  <si>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</si>
  <si>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</si>
  <si>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</si>
  <si>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</si>
  <si>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</si>
  <si>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</si>
  <si>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</si>
  <si>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</si>
  <si>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</si>
  <si>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</si>
  <si>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</si>
  <si>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</si>
  <si>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</si>
  <si>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</si>
  <si>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</si>
  <si>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</si>
  <si>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</si>
  <si>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</si>
  <si>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</si>
  <si>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</si>
  <si>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</si>
  <si>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</si>
  <si>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</si>
  <si>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</si>
  <si>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</si>
  <si>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</si>
  <si>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</si>
  <si>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</si>
  <si>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</si>
  <si>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</si>
  <si>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</si>
  <si>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</si>
  <si>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</si>
  <si>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</si>
  <si>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</si>
  <si>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</si>
  <si>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</si>
  <si>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</si>
  <si>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</si>
  <si>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</si>
  <si>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</si>
  <si>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</si>
  <si>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</si>
  <si>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</si>
  <si>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</si>
  <si>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</si>
  <si>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</si>
  <si>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</si>
  <si>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</si>
  <si>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</si>
  <si>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</si>
  <si>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</si>
  <si>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</si>
  <si>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</si>
  <si>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</si>
  <si>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</si>
  <si>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</si>
  <si>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</si>
  <si>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</si>
  <si>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</si>
  <si>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</si>
  <si>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</si>
  <si>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</si>
  <si>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</si>
  <si>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</si>
  <si>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</si>
  <si>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</si>
  <si>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</si>
  <si>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</si>
  <si>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</si>
  <si>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</si>
  <si>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</si>
  <si>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</si>
  <si>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</si>
  <si>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</si>
  <si>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</si>
  <si>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</si>
  <si>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</si>
  <si>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</si>
  <si>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</si>
  <si>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</si>
  <si>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</si>
  <si>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</si>
  <si>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</si>
  <si>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</si>
  <si>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</si>
  <si>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</si>
  <si>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</si>
  <si>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</si>
  <si>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</si>
  <si>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</si>
  <si>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</si>
  <si>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</si>
  <si>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</si>
  <si>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</si>
  <si>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</si>
  <si>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</si>
  <si>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</si>
  <si>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</si>
  <si>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</si>
  <si>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</si>
  <si>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</si>
  <si>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</si>
  <si>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</si>
  <si>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</si>
  <si>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</si>
  <si>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</si>
  <si>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</si>
  <si>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</si>
  <si>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</si>
  <si>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</si>
  <si>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</si>
  <si>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</si>
  <si>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</si>
  <si>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</si>
  <si>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</si>
  <si>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</si>
  <si>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</si>
  <si>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</si>
  <si>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</si>
  <si>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</si>
  <si>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</si>
  <si>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</si>
  <si>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</si>
  <si>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</si>
  <si>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</si>
  <si>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</si>
  <si>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</si>
  <si>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</si>
  <si>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</si>
  <si>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</si>
  <si>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</si>
  <si>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</si>
  <si>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</si>
  <si>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</si>
  <si>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</si>
  <si>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</si>
  <si>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</si>
  <si>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</si>
  <si>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</si>
  <si>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</si>
  <si>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</si>
  <si>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</si>
  <si>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</si>
  <si>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</si>
  <si>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</si>
  <si>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</si>
  <si>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</si>
  <si>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</si>
  <si>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</si>
  <si>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</si>
  <si>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</si>
  <si>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</si>
  <si>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</si>
  <si>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</si>
  <si>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</si>
  <si>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</si>
  <si>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</si>
  <si>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</si>
  <si>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</si>
  <si>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</si>
  <si>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</si>
  <si>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</si>
  <si>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</si>
  <si>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</si>
  <si>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</si>
  <si>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</si>
  <si>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</si>
  <si>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</si>
  <si>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</si>
  <si>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</si>
  <si>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</si>
  <si>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</si>
  <si>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</si>
  <si>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</si>
  <si>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</si>
  <si>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</si>
  <si>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</si>
  <si>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</si>
  <si>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</si>
  <si>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</si>
  <si>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</si>
  <si>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</si>
  <si>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</si>
  <si>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</si>
  <si>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</si>
  <si>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</si>
  <si>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</si>
  <si>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</si>
  <si>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</si>
  <si>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</si>
  <si>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</si>
  <si>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</si>
  <si>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</si>
  <si>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</si>
  <si>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</si>
  <si>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</si>
  <si>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</si>
  <si>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</si>
  <si>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</si>
  <si>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</si>
  <si>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</si>
  <si>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</si>
  <si>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</si>
  <si>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</si>
  <si>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</si>
  <si>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</si>
  <si>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</si>
  <si>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</si>
  <si>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</si>
  <si>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</si>
  <si>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</si>
  <si>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</si>
  <si>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</si>
  <si>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</si>
  <si>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</si>
  <si>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</si>
  <si>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</si>
  <si>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</si>
  <si>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</si>
  <si>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</si>
  <si>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</si>
  <si>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</si>
  <si>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</si>
  <si>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</si>
  <si>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</si>
  <si>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</si>
  <si>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</si>
  <si>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</si>
  <si>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</si>
  <si>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</si>
  <si>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</si>
  <si>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</si>
  <si>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</si>
  <si>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</si>
  <si>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</si>
  <si>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</si>
  <si>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</si>
  <si>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</si>
  <si>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</si>
  <si>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</si>
  <si>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</si>
  <si>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</si>
  <si>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</si>
  <si>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</si>
  <si>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</si>
  <si>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</si>
  <si>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</si>
  <si>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</si>
  <si>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</si>
  <si>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</si>
  <si>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</si>
  <si>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</si>
  <si>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</si>
  <si>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</si>
  <si>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</si>
  <si>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</si>
  <si>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</si>
  <si>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</si>
  <si>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</si>
  <si>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</si>
  <si>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</si>
  <si>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</si>
  <si>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</si>
  <si>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</si>
  <si>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</si>
  <si>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</si>
  <si>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</si>
  <si>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</si>
  <si>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</si>
  <si>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</si>
  <si>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</si>
  <si>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</si>
  <si>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</si>
  <si>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</si>
  <si>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</si>
  <si>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</si>
  <si>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</si>
  <si>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</si>
  <si>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</si>
  <si>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</si>
  <si>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</si>
  <si>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</si>
  <si>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</si>
  <si>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</si>
  <si>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</si>
  <si>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</si>
  <si>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</si>
  <si>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</si>
  <si>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</si>
  <si>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</si>
  <si>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</si>
  <si>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</si>
  <si>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</si>
  <si>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</si>
  <si>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</si>
  <si>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</si>
  <si>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</si>
  <si>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</si>
  <si>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</si>
  <si>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</si>
  <si>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</si>
  <si>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</si>
  <si>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</si>
  <si>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</si>
  <si>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</si>
  <si>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</si>
  <si>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</si>
  <si>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</si>
  <si>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</si>
  <si>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</si>
  <si>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</si>
  <si>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</si>
  <si>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</si>
  <si>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</si>
  <si>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</si>
  <si>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</si>
  <si>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</si>
  <si>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</si>
  <si>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</si>
  <si>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</si>
  <si>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</si>
  <si>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</si>
  <si>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</si>
  <si>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</si>
  <si>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</si>
  <si>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</si>
  <si>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</si>
  <si>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</si>
  <si>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</si>
  <si>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</si>
  <si>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</si>
  <si>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</si>
  <si>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</si>
  <si>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</si>
  <si>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</si>
  <si>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</si>
  <si>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</si>
  <si>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</si>
  <si>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</si>
  <si>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</si>
  <si>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</si>
  <si>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</si>
  <si>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</si>
  <si>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</si>
  <si>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</si>
  <si>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</si>
  <si>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</si>
  <si>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</si>
  <si>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</si>
  <si>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</si>
  <si>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</si>
  <si>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</si>
  <si>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</si>
  <si>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</si>
  <si>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</si>
  <si>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</si>
  <si>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</si>
  <si>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</si>
  <si>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</si>
  <si>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</si>
  <si>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</si>
  <si>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</si>
  <si>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</si>
  <si>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</si>
  <si>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</si>
  <si>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</si>
  <si>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</si>
  <si>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</si>
  <si>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</si>
  <si>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</si>
  <si>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</si>
  <si>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</si>
  <si>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</si>
  <si>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</si>
  <si>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</si>
  <si>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</si>
  <si>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</si>
  <si>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</si>
  <si>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</si>
  <si>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</si>
  <si>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</si>
  <si>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</si>
  <si>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</si>
  <si>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</si>
  <si>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</si>
  <si>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</si>
  <si>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</si>
  <si>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</si>
  <si>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</si>
  <si>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</si>
  <si>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</si>
  <si>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</si>
  <si>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</si>
  <si>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</si>
  <si>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</si>
  <si>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</si>
  <si>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</si>
  <si>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</si>
  <si>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</si>
  <si>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</si>
  <si>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</si>
  <si>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</si>
  <si>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</si>
  <si>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</si>
  <si>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</si>
  <si>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</si>
  <si>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</si>
  <si>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</si>
  <si>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</si>
  <si>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</si>
  <si>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</si>
  <si>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</si>
  <si>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</si>
  <si>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</si>
  <si>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</si>
  <si>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</si>
  <si>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</si>
  <si>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</si>
  <si>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</si>
  <si>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</si>
  <si>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</si>
  <si>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</si>
  <si>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</si>
  <si>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</si>
  <si>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</si>
  <si>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</si>
  <si>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</si>
  <si>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</si>
  <si>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</si>
  <si>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</si>
  <si>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</si>
  <si>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</si>
  <si>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</si>
  <si>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</si>
  <si>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</si>
  <si>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</si>
  <si>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</si>
  <si>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</si>
  <si>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</si>
  <si>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</si>
  <si>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</si>
  <si>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</si>
  <si>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</si>
  <si>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</si>
  <si>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</si>
  <si>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</si>
  <si>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</si>
  <si>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</si>
  <si>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</si>
  <si>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</si>
  <si>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</si>
  <si>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</si>
  <si>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</si>
  <si>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</si>
  <si>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</si>
  <si>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</si>
  <si>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</si>
  <si>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</si>
  <si>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</si>
  <si>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</si>
  <si>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</si>
  <si>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</si>
  <si>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</si>
  <si>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</si>
  <si>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</si>
  <si>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</si>
  <si>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</si>
  <si>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</si>
  <si>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</si>
  <si>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</si>
  <si>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</si>
  <si>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</si>
  <si>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</si>
  <si>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</si>
  <si>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</si>
  <si>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</si>
  <si>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</si>
  <si>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</si>
  <si>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</si>
  <si>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</si>
  <si>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</si>
  <si>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</si>
  <si>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</si>
  <si>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</si>
  <si>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</si>
  <si>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</si>
  <si>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</si>
  <si>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</si>
  <si>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</si>
  <si>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</si>
  <si>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</si>
  <si>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</si>
  <si>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</si>
  <si>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</si>
  <si>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</si>
  <si>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</si>
  <si>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</si>
  <si>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</si>
  <si>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</si>
  <si>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</si>
  <si>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</si>
  <si>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</si>
  <si>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</si>
  <si>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</si>
  <si>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</si>
  <si>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</si>
  <si>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</si>
  <si>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</si>
  <si>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</si>
  <si>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</si>
  <si>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</si>
  <si>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</si>
  <si>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</si>
  <si>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</si>
  <si>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</si>
  <si>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</si>
  <si>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</si>
  <si>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</si>
  <si>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</si>
  <si>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</si>
  <si>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</si>
  <si>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</si>
  <si>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</si>
  <si>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</si>
  <si>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</si>
  <si>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</si>
  <si>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</si>
  <si>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</si>
  <si>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</si>
  <si>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</si>
  <si>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</si>
  <si>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</si>
  <si>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</si>
  <si>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</si>
  <si>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</si>
  <si>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</si>
  <si>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</si>
  <si>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</si>
  <si>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</si>
  <si>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</si>
  <si>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</si>
  <si>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</si>
  <si>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</si>
  <si>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</si>
  <si>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</si>
  <si>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</si>
  <si>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</si>
  <si>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</si>
  <si>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</si>
  <si>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</si>
  <si>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</si>
  <si>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</si>
  <si>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</si>
  <si>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</si>
  <si>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</si>
  <si>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</si>
  <si>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</si>
  <si>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</si>
  <si>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</si>
  <si>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</si>
  <si>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</si>
  <si>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</si>
  <si>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</si>
  <si>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</si>
  <si>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</si>
  <si>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</si>
  <si>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</si>
  <si>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</si>
  <si>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</si>
  <si>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</si>
  <si>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</si>
  <si>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</si>
  <si>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</si>
  <si>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</si>
  <si>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</si>
  <si>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</si>
  <si>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</si>
  <si>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</si>
  <si>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</si>
  <si>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</si>
  <si>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</si>
  <si>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</si>
  <si>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</si>
  <si>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</si>
  <si>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</si>
  <si>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</si>
  <si>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</si>
  <si>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</si>
  <si>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</si>
  <si>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</si>
  <si>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</si>
  <si>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</si>
  <si>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</si>
  <si>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</si>
  <si>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</si>
  <si>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</si>
  <si>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</si>
  <si>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</si>
  <si>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</si>
  <si>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</si>
  <si>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</si>
  <si>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</si>
  <si>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</si>
  <si>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</si>
  <si>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</si>
  <si>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</si>
  <si>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</si>
  <si>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</si>
  <si>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</si>
  <si>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</si>
  <si>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</si>
  <si>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</si>
  <si>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</si>
  <si>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</si>
  <si>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</si>
  <si>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</si>
  <si>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</si>
  <si>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</si>
  <si>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</si>
  <si>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</si>
  <si>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</si>
  <si>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</si>
  <si>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</si>
  <si>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</si>
  <si>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</si>
  <si>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</si>
  <si>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</si>
  <si>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</si>
  <si>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</si>
  <si>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</si>
  <si>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</si>
  <si>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</si>
  <si>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</si>
  <si>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</si>
  <si>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</si>
  <si>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</si>
  <si>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</si>
  <si>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</si>
  <si>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</si>
  <si>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</si>
  <si>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</si>
  <si>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</si>
  <si>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</si>
  <si>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</si>
  <si>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</si>
  <si>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</si>
  <si>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</si>
  <si>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</si>
  <si>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</si>
  <si>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</si>
  <si>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</si>
  <si>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</si>
  <si>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</si>
  <si>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</si>
  <si>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</si>
  <si>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</si>
  <si>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</si>
  <si>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</si>
  <si>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</si>
  <si>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</si>
  <si>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</si>
  <si>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</si>
  <si>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</si>
  <si>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</si>
  <si>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</si>
  <si>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</si>
  <si>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</si>
  <si>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</si>
  <si>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</si>
  <si>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</si>
  <si>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</si>
  <si>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</si>
  <si>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</si>
  <si>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</si>
  <si>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</si>
  <si>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</si>
  <si>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</si>
  <si>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</si>
  <si>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</si>
  <si>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</si>
  <si>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</si>
  <si>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</si>
  <si>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</si>
  <si>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</si>
  <si>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</si>
  <si>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</si>
  <si>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</si>
  <si>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</si>
  <si>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</si>
  <si>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</si>
  <si>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</si>
  <si>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</si>
  <si>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</si>
  <si>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</si>
  <si>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</si>
  <si>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</si>
  <si>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</si>
  <si>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</si>
  <si>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</si>
  <si>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</si>
  <si>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</si>
  <si>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</si>
  <si>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</si>
  <si>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</si>
  <si>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</si>
  <si>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</si>
  <si>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</si>
  <si>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</si>
  <si>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</si>
  <si>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</si>
  <si>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</si>
  <si>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</si>
  <si>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</si>
  <si>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</si>
  <si>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</si>
  <si>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</si>
  <si>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</si>
  <si>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</si>
  <si>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</si>
  <si>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</si>
  <si>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</si>
  <si>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</si>
  <si>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</si>
  <si>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</si>
  <si>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</si>
  <si>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</si>
  <si>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</si>
  <si>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</si>
  <si>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</si>
  <si>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</si>
  <si>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</si>
  <si>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</si>
  <si>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</si>
  <si>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</si>
  <si>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</si>
  <si>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</si>
  <si>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</si>
  <si>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</si>
  <si>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</si>
  <si>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</si>
  <si>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</si>
  <si>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</si>
  <si>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</si>
  <si>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</si>
  <si>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</si>
  <si>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</si>
  <si>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</si>
  <si>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</si>
  <si>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</si>
  <si>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</si>
  <si>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</si>
  <si>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</si>
  <si>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</si>
  <si>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PCM-20251201-00001300</t>
  </si>
  <si>
    <t xml:space="preserve">site has access night issue located at USF area and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</si>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</sst>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xf numFmtId="0" fontId="33"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4" totalsRowShown="0" headerRowDxfId="172" dataDxfId="171" headerRowBorderDxfId="169" tableBorderDxfId="170" totalsRowBorderDxfId="168">
  <autoFilter ref="A1:L21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9" totalsRowShown="0" headerRowDxfId="155" dataDxfId="154" headerRowBorderDxfId="152" tableBorderDxfId="153" totalsRowBorderDxfId="151">
  <autoFilter ref="A1:CJ5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9" totalsRowShown="0" headerRowDxfId="62" dataDxfId="61" headerRowBorderDxfId="59" tableBorderDxfId="60">
  <autoFilter ref="A1:L93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43" totalsRowShown="0" headerRowDxfId="46" dataDxfId="45" headerRowBorderDxfId="43" tableBorderDxfId="44" totalsRowBorderDxfId="42">
  <autoFilter ref="A1:L24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1" totalsRowShown="0" headerRowDxfId="29" dataDxfId="28" headerRowBorderDxfId="26" tableBorderDxfId="27">
  <autoFilter ref="A1:L6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66" totalsRowShown="0" headerRowDxfId="13" tableBorderDxfId="12">
  <autoFilter ref="A1:L466"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4"/>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329.94179942129267</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45992.890225347219</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45992.890225347219</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t="s">
        <v>39108</v>
      </c>
      <c r="E5" s="127"/>
      <c r="F5" s="126"/>
      <c r="G5" s="125">
        <f ca="1">IFERROR(NOW()-F5,"-")</f>
        <v>45992.890225347219</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45992.890225347219</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45992.890225347219</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45992.890225347219</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45992.890225347219</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45992.890225347219</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45992.890225347219</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45992.890225347219</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45992.890225347219</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45992.890225347219</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45992.890225347219</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45992.890225347219</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45992.890225347219</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45992.890225347219</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45992.890225347219</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45992.890225347219</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45992.890225347219</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45992.890225347219</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45992.890225347219</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45992.890225347219</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45992.890225347219</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45992.890225347219</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45992.890225347219</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45992.890225347219</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45992.890225347219</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45992.890225347219</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45992.890225347219</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45992.890225347219</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45992.890225347219</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45992.890225347219</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45992.890225347219</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45992.890225347219</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45992.890225347219</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45992.890225347219</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45992.890225347219</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45992.890225347219</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45992.890225347219</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45992.890225347219</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45992.890225347219</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45992.890225347219</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45992.890225347219</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45992.890225347219</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45992.890225347219</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45992.890225347219</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45992.890225347219</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45992.890225347219</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45992.890225347219</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45992.890225347219</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45992.890225347219</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45992.890225347219</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45992.890225347219</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45992.890225347219</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45992.890225347219</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45992.890225347219</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45992.890225347219</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45992.890225347219</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45992.890225347219</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45992.890225347219</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45992.890225347219</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45992.890225347219</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45992.890225347219</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45992.890225347219</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45992.890225347219</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45992.890225347219</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45992.890225347219</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45992.890225347219</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45992.890225347219</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45992.890225347219</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45992.890225347219</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45992.890225347219</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45992.890225347219</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45992.890225347219</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45992.890225347219</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45992.890225347219</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45992.890225347219</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45992.890225347219</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45992.890225347219</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45992.890225347219</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45992.890225347219</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45992.890225347219</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45992.890225347219</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45992.890225347219</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45992.890225347219</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45992.890225347219</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45992.890225347219</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45992.890225347219</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45992.890225347219</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45992.890225347219</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45992.890225347219</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45992.890225347219</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45992.890225347219</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45992.890225347219</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45992.890225347219</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45992.890225347219</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45992.890225347219</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45992.890225347219</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45992.890225347219</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45992.890225347219</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45992.890225347219</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45992.890225347219</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45992.890225347219</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45992.890225347219</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45992.890225347219</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45992.890225347219</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45992.890225347219</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45992.890225347219</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45992.890225347219</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45992.890225347219</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45992.890225347219</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45992.890225347219</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45992.890225347219</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45992.890225347219</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45992.890225347219</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45992.890225347219</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45992.890225347219</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45992.890225347219</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45992.890225347219</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45992.890225347219</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45992.890225347219</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45992.890225347219</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45992.890225347219</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45992.890225347219</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45992.890225347219</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45992.890225347219</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45992.890225347219</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45992.890225347219</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45992.890225347219</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45992.890225347219</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45992.890225347219</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45992.890225347219</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45992.890225347219</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45992.890225347219</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45992.890225347219</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45992.890225347219</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45992.890225347219</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45992.890225347219</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45992.890225347219</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45992.890225347219</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45992.890225347219</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45992.890225347219</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45992.890225347219</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45992.890225347219</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45992.890225347219</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45992.890225347219</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45992.890225347219</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45992.890225347219</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45992.890225347219</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45992.890225347219</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45992.890225347219</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45992.890225347219</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45992.890225347219</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45992.890225347219</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45992.890225347219</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45992.890225347219</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45992.890225347219</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45992.890225347219</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45992.890225347219</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45992.890225347219</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45992.890225347219</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45992.890225347219</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45992.890225347219</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45992.890225347219</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45992.890225347219</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45992.890225347219</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45992.890225347219</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45992.890225347219</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45992.890225347219</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45992.890225347219</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45992.890225347219</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45992.890225347219</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45992.890225347219</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45992.890225347219</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45992.890225347219</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45992.890225347219</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45992.890225347219</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45992.890225347219</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45992.890225347219</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45992.890225347219</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45992.890225347219</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45992.890225347219</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45992.890225347219</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45992.890225347219</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45992.890225347219</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45992.890225347219</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45992.890225347219</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45992.890225347219</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45992.890225347219</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45992.890225347219</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45992.890225347219</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45992.890225347219</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45992.890225347219</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45992.890225347219</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45992.890225347219</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45992.890225347219</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45992.890225347219</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45992.890225347219</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45992.890225347219</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45992.890225347219</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45992.890225347219</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45992.890225347219</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45992.890225347219</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45992.890225347219</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45992.890225347219</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45992.890225347219</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45992.890225347219</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45992.890225347219</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45992.890225347219</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45992.890225347219</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45992.890225347219</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ca="1">IFERROR(NOW()-F214,"-")</f>
        <v>45992.890225347219</v>
      </c>
      <c r="H214" s="126"/>
      <c r="I214" s="128" t="str">
        <f>IFERROR(VLOOKUP(D214,DB!A:F,6,0),"")</f>
        <v/>
      </c>
      <c r="J214" s="128" t="str">
        <f>IFERROR(VLOOKUP(D214,DB!A:G,7,0),"")</f>
        <v/>
      </c>
      <c r="K214" s="124"/>
      <c r="L214" s="123" t="str">
        <f>IFERROR(VLOOKUP(D214,DB!A:I,9,0),"")</f>
        <v/>
      </c>
    </row>
  </sheetData>
  <customSheetViews>
    <customSheetView guid="{F6042A99-DD27-4453-835D-0834D95730CC}" filter="1" showAutoFilter="1">
      <pageMargins left="0" right="0" top="0" bottom="0" header="0" footer="0"/>
      <autoFilter ref="B1:M1" xr:uid="{EB3EE018-EF25-4D9F-A0CF-BC6AFFCDD478}"/>
    </customSheetView>
  </customSheetViews>
  <dataValidations count="2">
    <dataValidation allowBlank="1" showInputMessage="1" showErrorMessage="1" sqref="E1" xr:uid="{5DBA255D-CDD9-49FB-AD3C-AF70AB4EE696}"/>
    <dataValidation type="list" allowBlank="1" showInputMessage="1" showErrorMessage="1" sqref="E2:E21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9"/>
  <sheetViews>
    <sheetView workbookViewId="0">
      <selection activeCell="K5" sqref="K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39109</v>
      </c>
      <c r="N1" s="84" t="s">
        <v>39110</v>
      </c>
      <c r="O1" s="84" t="s">
        <v>39111</v>
      </c>
      <c r="P1" s="84" t="s">
        <v>39112</v>
      </c>
      <c r="Q1" s="84" t="s">
        <v>39113</v>
      </c>
      <c r="R1" s="84" t="s">
        <v>39114</v>
      </c>
      <c r="S1" s="84" t="s">
        <v>39115</v>
      </c>
      <c r="T1" s="84" t="s">
        <v>39116</v>
      </c>
      <c r="U1" s="84" t="s">
        <v>39117</v>
      </c>
      <c r="V1" s="84" t="s">
        <v>39118</v>
      </c>
      <c r="W1" s="84" t="s">
        <v>39119</v>
      </c>
      <c r="X1" s="84" t="s">
        <v>39120</v>
      </c>
      <c r="Y1" s="84" t="s">
        <v>39121</v>
      </c>
      <c r="Z1" s="84" t="s">
        <v>39122</v>
      </c>
      <c r="AA1" s="84" t="s">
        <v>39123</v>
      </c>
      <c r="AB1" s="84" t="s">
        <v>39124</v>
      </c>
      <c r="AC1" s="84" t="s">
        <v>39125</v>
      </c>
      <c r="AD1" s="84" t="s">
        <v>39126</v>
      </c>
      <c r="AE1" s="84" t="s">
        <v>39127</v>
      </c>
      <c r="AF1" s="84" t="s">
        <v>39128</v>
      </c>
      <c r="AG1" s="84" t="s">
        <v>39129</v>
      </c>
      <c r="AH1" s="84" t="s">
        <v>39130</v>
      </c>
      <c r="AI1" s="84" t="s">
        <v>39131</v>
      </c>
      <c r="AJ1" s="84" t="s">
        <v>39132</v>
      </c>
      <c r="AK1" s="84" t="s">
        <v>39133</v>
      </c>
      <c r="AL1" s="84" t="s">
        <v>39134</v>
      </c>
      <c r="AM1" s="84" t="s">
        <v>39135</v>
      </c>
      <c r="AN1" s="84" t="s">
        <v>39136</v>
      </c>
      <c r="AO1" s="84" t="s">
        <v>39137</v>
      </c>
      <c r="AP1" s="84" t="s">
        <v>39138</v>
      </c>
      <c r="AQ1" s="84" t="s">
        <v>39139</v>
      </c>
      <c r="AR1" s="84" t="s">
        <v>39140</v>
      </c>
      <c r="AS1" s="84" t="s">
        <v>39141</v>
      </c>
      <c r="AT1" s="84" t="s">
        <v>39142</v>
      </c>
      <c r="AU1" s="84" t="s">
        <v>39143</v>
      </c>
      <c r="AV1" s="84" t="s">
        <v>39144</v>
      </c>
      <c r="AW1" s="84" t="s">
        <v>39145</v>
      </c>
      <c r="AX1" s="84" t="s">
        <v>39146</v>
      </c>
      <c r="AY1" s="84" t="s">
        <v>39147</v>
      </c>
      <c r="AZ1" s="84" t="s">
        <v>39148</v>
      </c>
      <c r="BA1" s="84" t="s">
        <v>39149</v>
      </c>
      <c r="BB1" s="84" t="s">
        <v>39150</v>
      </c>
      <c r="BC1" s="84" t="s">
        <v>39151</v>
      </c>
      <c r="BD1" s="84" t="s">
        <v>39152</v>
      </c>
      <c r="BE1" s="84" t="s">
        <v>39153</v>
      </c>
      <c r="BF1" s="84" t="s">
        <v>39154</v>
      </c>
      <c r="BG1" s="84" t="s">
        <v>39155</v>
      </c>
      <c r="BH1" s="84" t="s">
        <v>39156</v>
      </c>
      <c r="BI1" s="84" t="s">
        <v>39157</v>
      </c>
      <c r="BJ1" s="84" t="s">
        <v>39158</v>
      </c>
      <c r="BK1" s="84" t="s">
        <v>39159</v>
      </c>
      <c r="BL1" s="84" t="s">
        <v>39160</v>
      </c>
      <c r="BM1" s="84" t="s">
        <v>39161</v>
      </c>
      <c r="BN1" s="84" t="s">
        <v>39162</v>
      </c>
      <c r="BO1" s="84" t="s">
        <v>39163</v>
      </c>
      <c r="BP1" s="84" t="s">
        <v>39164</v>
      </c>
      <c r="BQ1" s="84" t="s">
        <v>39165</v>
      </c>
      <c r="BR1" s="84" t="s">
        <v>39166</v>
      </c>
      <c r="BS1" s="84" t="s">
        <v>39167</v>
      </c>
      <c r="BT1" s="84" t="s">
        <v>39168</v>
      </c>
      <c r="BU1" s="84" t="s">
        <v>39169</v>
      </c>
      <c r="BV1" s="84" t="s">
        <v>39170</v>
      </c>
      <c r="BW1" s="84" t="s">
        <v>39171</v>
      </c>
      <c r="BX1" s="84" t="s">
        <v>39172</v>
      </c>
      <c r="BY1" s="84" t="s">
        <v>39173</v>
      </c>
      <c r="BZ1" s="84" t="s">
        <v>39174</v>
      </c>
      <c r="CA1" s="84" t="s">
        <v>39175</v>
      </c>
      <c r="CB1" s="84" t="s">
        <v>39176</v>
      </c>
      <c r="CC1" s="84" t="s">
        <v>39177</v>
      </c>
      <c r="CD1" s="84" t="s">
        <v>39178</v>
      </c>
      <c r="CE1" s="84" t="s">
        <v>39179</v>
      </c>
      <c r="CF1" s="84" t="s">
        <v>39180</v>
      </c>
      <c r="CG1" s="84" t="s">
        <v>39181</v>
      </c>
      <c r="CH1" s="84" t="s">
        <v>39182</v>
      </c>
      <c r="CI1" s="84" t="s">
        <v>39183</v>
      </c>
      <c r="CJ1" s="84" t="s">
        <v>39184</v>
      </c>
    </row>
    <row r="2" spans="1:88" s="115" customFormat="1" ht="31.5" customHeight="1">
      <c r="A2" s="58" t="s">
        <v>39185</v>
      </c>
      <c r="B2" s="58" t="s">
        <v>27</v>
      </c>
      <c r="C2" s="58">
        <v>1</v>
      </c>
      <c r="D2" s="58" t="s">
        <v>19608</v>
      </c>
      <c r="E2" s="81" t="s">
        <v>39186</v>
      </c>
      <c r="F2" s="71">
        <v>45322.056979166664</v>
      </c>
      <c r="G2" s="72" t="s">
        <v>39187</v>
      </c>
      <c r="H2" s="83">
        <v>45322.050729166665</v>
      </c>
      <c r="I2" s="58" t="s">
        <v>88</v>
      </c>
      <c r="J2" s="58" t="s">
        <v>65</v>
      </c>
      <c r="K2" s="82" t="s">
        <v>39188</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39189</v>
      </c>
      <c r="B3" s="58" t="str">
        <f>IFERROR(VLOOKUP(D3,DB!A:K,11,0),"")</f>
        <v>R2</v>
      </c>
      <c r="C3" s="58">
        <v>1</v>
      </c>
      <c r="D3" s="58" t="s">
        <v>25669</v>
      </c>
      <c r="E3" s="81" t="s">
        <v>39106</v>
      </c>
      <c r="F3" s="71">
        <v>45824.999837962961</v>
      </c>
      <c r="G3" s="72">
        <f t="shared" ref="G3" ca="1" si="0">IFERROR(NOW()-F3,"-")</f>
        <v>167.89038738425734</v>
      </c>
      <c r="H3" s="71">
        <v>45824.993587962963</v>
      </c>
      <c r="I3" s="58" t="str">
        <f>IFERROR(VLOOKUP(D3,DB!A:F,6,0),"")</f>
        <v>Generator-SG</v>
      </c>
      <c r="J3" s="58" t="str">
        <f>IFERROR(VLOOKUP(D3,DB!A:G,7,0),"")</f>
        <v>Good</v>
      </c>
      <c r="K3" s="82" t="s">
        <v>39190</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39191</v>
      </c>
      <c r="B4" s="18" t="str">
        <f>IFERROR(VLOOKUP(D4,DB!A:K,11,0),"")</f>
        <v>R2</v>
      </c>
      <c r="C4" s="18">
        <v>1</v>
      </c>
      <c r="D4" s="18" t="s">
        <v>17800</v>
      </c>
      <c r="E4" s="81" t="s">
        <v>39106</v>
      </c>
      <c r="F4" s="100">
        <v>45984.387418981481</v>
      </c>
      <c r="G4" s="101">
        <f ca="1">IFERROR(NOW()-F4,"-")</f>
        <v>8.5028063657373423</v>
      </c>
      <c r="H4" s="100">
        <v>45984.381168981483</v>
      </c>
      <c r="I4" s="18" t="str">
        <f>IFERROR(VLOOKUP(D4,DB!A:F,6,0),"")</f>
        <v>SCECO</v>
      </c>
      <c r="J4" s="18" t="str">
        <f>IFERROR(VLOOKUP(D4,DB!A:G,7,0),"")</f>
        <v>Vandalized</v>
      </c>
      <c r="K4" s="19" t="s">
        <v>39192</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45992.890225347219</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45992.890225347219</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45992.890225347219</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45992.890225347219</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45992.890225347219</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45992.890225347219</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45992.890225347219</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45992.890225347219</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45992.890225347219</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45992.890225347219</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45992.890225347219</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45992.890225347219</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45992.890225347219</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45992.890225347219</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45992.890225347219</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45992.890225347219</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45992.890225347219</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45992.890225347219</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45992.890225347219</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45992.890225347219</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45992.890225347219</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45992.890225347219</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45992.890225347219</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45992.890225347219</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45992.890225347219</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45992.890225347219</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45992.890225347219</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45992.890225347219</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45992.890225347219</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45992.890225347219</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45992.890225347219</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45992.890225347219</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45992.890225347219</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45992.890225347219</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45992.890225347219</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45992.890225347219</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45992.890225347219</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45992.890225347219</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45992.890225347219</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45992.890225347219</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45992.890225347219</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45992.890225347219</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45992.890225347219</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45992.890225347219</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45992.890225347219</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45992.890225347219</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45992.890225347219</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45992.890225347219</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45992.890225347219</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45992.890225347219</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45992.890225347219</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45992.890225347219</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45992.890225347219</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45992.890225347219</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45992.890225347219</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sheetData>
  <dataValidations count="2">
    <dataValidation allowBlank="1" showInputMessage="1" showErrorMessage="1" sqref="E1" xr:uid="{4D935161-CDD3-4592-B877-3FB59C99E142}"/>
    <dataValidation type="list" allowBlank="1" showInputMessage="1" showErrorMessage="1" sqref="E3:E5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9"/>
  <sheetViews>
    <sheetView workbookViewId="0">
      <selection activeCell="K3" sqref="K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58"/>
      <c r="E2" s="18"/>
      <c r="F2" s="20"/>
      <c r="G2" s="21">
        <f t="shared" ref="G2:G28" ca="1" si="0">IFERROR(NOW()-F2,"-")</f>
        <v>45992.890225347219</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45992.890225347219</v>
      </c>
      <c r="H3" s="22"/>
      <c r="I3" s="19" t="str">
        <f>IFERROR(VLOOKUP(D3,DB!A:F,6,0),"")</f>
        <v/>
      </c>
      <c r="J3" s="18" t="str">
        <f>IFERROR(VLOOKUP(D3,DB!A:G,7,0),"")</f>
        <v/>
      </c>
      <c r="K3" s="42"/>
      <c r="L3" s="23" t="str">
        <f>IFERROR(VLOOKUP(D3,DB!A:I,9,0),"")</f>
        <v/>
      </c>
    </row>
    <row r="4" spans="1:13" ht="15" customHeight="1">
      <c r="A4" s="19"/>
      <c r="B4" s="58" t="str">
        <f>IFERROR(VLOOKUP(D4,DB!A:K,11,0),"")</f>
        <v/>
      </c>
      <c r="C4" s="18"/>
      <c r="D4" s="153"/>
      <c r="E4" s="18"/>
      <c r="F4" s="20"/>
      <c r="G4" s="21">
        <f t="shared" ca="1" si="0"/>
        <v>45992.890225347219</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45992.890225347219</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45992.890225347219</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45992.890225347219</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45992.890225347219</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45992.890225347219</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45992.890225347219</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45992.890225347219</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45992.890225347219</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45992.890225347219</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45992.890225347219</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45992.890225347219</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45992.890225347219</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45992.890225347219</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45992.890225347219</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45992.890225347219</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45992.890225347219</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45992.890225347219</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45992.890225347219</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45992.890225347219</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45992.890225347219</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45992.890225347219</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45992.890225347219</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45992.890225347219</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45992.890225347219</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ref="G29:G92" ca="1" si="1">IFERROR(NOW()-F29,"-")</f>
        <v>45992.890225347219</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45992.890225347219</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45992.890225347219</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45992.890225347219</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45992.890225347219</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45992.890225347219</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45992.890225347219</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45992.890225347219</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45992.890225347219</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45992.890225347219</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45992.890225347219</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45992.890225347219</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45992.890225347219</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45992.890225347219</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45992.890225347219</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45992.890225347219</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45992.890225347219</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45992.890225347219</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45992.890225347219</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45992.890225347219</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45992.890225347219</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45992.890225347219</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45992.890225347219</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45992.890225347219</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45992.890225347219</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45992.890225347219</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45992.890225347219</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45992.890225347219</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45992.890225347219</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45992.890225347219</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45992.890225347219</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45992.890225347219</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45992.890225347219</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45992.890225347219</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45992.890225347219</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45992.890225347219</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45992.890225347219</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45992.890225347219</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45992.890225347219</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45992.890225347219</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45992.890225347219</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45992.890225347219</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45992.890225347219</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45992.890225347219</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45992.890225347219</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45992.890225347219</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45992.890225347219</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45992.890225347219</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45992.890225347219</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45992.890225347219</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45992.890225347219</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45992.890225347219</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45992.890225347219</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45992.890225347219</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45992.890225347219</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45992.890225347219</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45992.890225347219</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45992.890225347219</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45992.890225347219</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45992.890225347219</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45992.890225347219</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45992.890225347219</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45992.890225347219</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45992.890225347219</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ref="G93:G156" ca="1" si="2">IFERROR(NOW()-F93,"-")</f>
        <v>45992.890225347219</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45992.890225347219</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45992.890225347219</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45992.890225347219</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45992.890225347219</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45992.890225347219</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45992.890225347219</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45992.890225347219</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45992.890225347219</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45992.890225347219</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45992.890225347219</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45992.890225347219</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45992.890225347219</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45992.890225347219</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45992.890225347219</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45992.890225347219</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45992.890225347219</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45992.890225347219</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45992.890225347219</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45992.890225347219</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45992.890225347219</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45992.890225347219</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45992.890225347219</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45992.890225347219</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45992.890225347219</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45992.890225347219</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45992.890225347219</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45992.890225347219</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45992.890225347219</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45992.890225347219</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45992.890225347219</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45992.890225347219</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45992.890225347219</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45992.890225347219</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45992.890225347219</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45992.890225347219</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45992.890225347219</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45992.890225347219</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45992.890225347219</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45992.890225347219</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45992.890225347219</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45992.890225347219</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45992.890225347219</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45992.890225347219</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45992.890225347219</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45992.890225347219</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45992.890225347219</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45992.890225347219</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45992.890225347219</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45992.890225347219</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45992.890225347219</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45992.890225347219</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45992.890225347219</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45992.890225347219</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45992.890225347219</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45992.890225347219</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45992.890225347219</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45992.890225347219</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45992.890225347219</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45992.890225347219</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45992.890225347219</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45992.890225347219</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45992.890225347219</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45992.890225347219</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ref="G157:G220" ca="1" si="3">IFERROR(NOW()-F157,"-")</f>
        <v>45992.890225347219</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45992.890225347219</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45992.890225347219</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45992.890225347219</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45992.890225347219</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45992.890225347219</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45992.890225347219</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45992.890225347219</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45992.890225347219</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45992.890225347219</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45992.890225347219</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45992.890225347219</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45992.890225347219</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45992.890225347219</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45992.890225347219</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45992.890225347219</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45992.890225347219</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45992.890225347219</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45992.890225347219</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45992.890225347219</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45992.890225347219</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45992.890225347219</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45992.890225347219</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45992.890225347219</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45992.890225347219</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45992.890225347219</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45992.890225347219</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45992.890225347219</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45992.890225347219</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45992.890225347219</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45992.890225347219</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45992.890225347219</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45992.890225347219</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45992.890225347219</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45992.890225347219</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45992.890225347219</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45992.890225347219</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45992.890225347219</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45992.890225347219</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45992.890225347219</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45992.890225347219</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45992.890225347219</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45992.890225347219</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45992.890225347219</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45992.890225347219</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45992.890225347219</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45992.890225347219</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45992.890225347219</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45992.890225347219</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45992.890225347219</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45992.890225347219</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45992.890225347219</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45992.890225347219</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45992.890225347219</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45992.890225347219</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45992.890225347219</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45992.890225347219</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45992.890225347219</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45992.890225347219</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45992.890225347219</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45992.890225347219</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45992.890225347219</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45992.890225347219</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45992.890225347219</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ref="G221:G284" ca="1" si="4">IFERROR(NOW()-F221,"-")</f>
        <v>45992.890225347219</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45992.890225347219</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45992.890225347219</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45992.890225347219</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45992.890225347219</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45992.890225347219</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45992.890225347219</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45992.890225347219</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45992.890225347219</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45992.890225347219</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45992.890225347219</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45992.890225347219</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45992.890225347219</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45992.890225347219</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45992.890225347219</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45992.890225347219</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45992.890225347219</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45992.890225347219</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45992.890225347219</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45992.890225347219</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45992.890225347219</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45992.890225347219</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45992.890225347219</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45992.890225347219</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45992.890225347219</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45992.890225347219</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45992.890225347219</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45992.890225347219</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45992.890225347219</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45992.890225347219</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45992.890225347219</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45992.890225347219</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45992.890225347219</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45992.890225347219</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45992.890225347219</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45992.890225347219</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45992.890225347219</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45992.890225347219</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45992.890225347219</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45992.890225347219</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45992.890225347219</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45992.890225347219</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45992.890225347219</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45992.890225347219</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45992.890225347219</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45992.890225347219</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45992.890225347219</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45992.890225347219</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45992.890225347219</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45992.890225347219</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45992.890225347219</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45992.890225347219</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45992.890225347219</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45992.890225347219</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45992.890225347219</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45992.890225347219</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45992.890225347219</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45992.890225347219</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45992.890225347219</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45992.890225347219</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45992.890225347219</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45992.890225347219</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45992.890225347219</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45992.890225347219</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ref="G285:G348" ca="1" si="5">IFERROR(NOW()-F285,"-")</f>
        <v>45992.890225347219</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45992.890225347219</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45992.890225347219</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45992.890225347219</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45992.890225347219</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45992.890225347219</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45992.890225347219</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45992.890225347219</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45992.890225347219</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45992.890225347219</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45992.890225347219</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45992.890225347219</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45992.890225347219</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45992.890225347219</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45992.890225347219</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45992.890225347219</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45992.890225347219</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45992.890225347219</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45992.890225347219</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45992.890225347219</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45992.890225347219</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45992.890225347219</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45992.890225347219</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45992.890225347219</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45992.890225347219</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45992.890225347219</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45992.890225347219</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45992.890225347219</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45992.890225347219</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45992.890225347219</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45992.890225347219</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45992.890225347219</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45992.890225347219</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45992.890225347219</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45992.890225347219</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45992.890225347219</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45992.890225347219</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45992.890225347219</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45992.890225347219</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45992.890225347219</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45992.890225347219</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45992.890225347219</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45992.890225347219</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45992.890225347219</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45992.890225347219</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45992.890225347219</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45992.890225347219</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45992.890225347219</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45992.890225347219</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45992.890225347219</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45992.890225347219</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45992.890225347219</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45992.890225347219</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45992.890225347219</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45992.890225347219</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45992.890225347219</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45992.890225347219</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45992.890225347219</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45992.890225347219</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45992.890225347219</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45992.890225347219</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45992.890225347219</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45992.890225347219</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45992.890225347219</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ref="G349:G412" ca="1" si="6">IFERROR(NOW()-F349,"-")</f>
        <v>45992.890225347219</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45992.890225347219</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45992.890225347219</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45992.890225347219</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45992.890225347219</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45992.890225347219</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45992.890225347219</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45992.890225347219</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45992.890225347219</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45992.890225347219</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45992.890225347219</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45992.890225347219</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45992.890225347219</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45992.890225347219</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45992.890225347219</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45992.890225347219</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45992.890225347219</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45992.890225347219</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45992.890225347219</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45992.890225347219</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45992.890225347219</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45992.890225347219</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45992.890225347219</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45992.890225347219</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45992.890225347219</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45992.890225347219</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45992.890225347219</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45992.890225347219</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45992.890225347219</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45992.890225347219</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45992.890225347219</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45992.890225347219</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45992.890225347219</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45992.890225347219</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45992.890225347219</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45992.890225347219</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45992.890225347219</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45992.890225347219</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45992.890225347219</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45992.890225347219</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45992.890225347219</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45992.890225347219</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45992.890225347219</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45992.890225347219</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45992.890225347219</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45992.890225347219</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45992.890225347219</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45992.890225347219</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45992.890225347219</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45992.890225347219</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45992.890225347219</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45992.890225347219</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45992.890225347219</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45992.890225347219</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45992.890225347219</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45992.890225347219</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45992.890225347219</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45992.890225347219</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45992.890225347219</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45992.890225347219</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45992.890225347219</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45992.890225347219</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45992.890225347219</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45992.890225347219</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ref="G413:G476" ca="1" si="7">IFERROR(NOW()-F413,"-")</f>
        <v>45992.890225347219</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45992.890225347219</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45992.890225347219</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45992.890225347219</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45992.890225347219</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45992.890225347219</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45992.890225347219</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45992.890225347219</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45992.890225347219</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45992.890225347219</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45992.890225347219</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45992.890225347219</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45992.890225347219</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45992.890225347219</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45992.890225347219</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45992.890225347219</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45992.890225347219</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45992.890225347219</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45992.890225347219</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45992.890225347219</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45992.890225347219</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45992.890225347219</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45992.890225347219</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45992.890225347219</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45992.890225347219</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45992.890225347219</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45992.890225347219</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45992.890225347219</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45992.890225347219</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45992.890225347219</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45992.890225347219</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45992.890225347219</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45992.890225347219</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45992.890225347219</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45992.890225347219</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45992.890225347219</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45992.890225347219</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45992.890225347219</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45992.890225347219</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45992.890225347219</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45992.890225347219</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45992.890225347219</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45992.890225347219</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45992.890225347219</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45992.890225347219</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45992.890225347219</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45992.890225347219</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45992.890225347219</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45992.890225347219</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45992.890225347219</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45992.890225347219</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45992.890225347219</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45992.890225347219</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45992.890225347219</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45992.890225347219</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45992.890225347219</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45992.890225347219</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45992.890225347219</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45992.890225347219</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45992.890225347219</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45992.890225347219</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45992.890225347219</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45992.890225347219</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45992.890225347219</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ref="G477:G540" ca="1" si="8">IFERROR(NOW()-F477,"-")</f>
        <v>45992.890225347219</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45992.890225347219</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45992.890225347219</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45992.890225347219</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45992.890225347219</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45992.890225347219</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45992.890225347219</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45992.890225347219</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45992.890225347219</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45992.890225347219</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45992.890225347219</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45992.890225347219</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45992.890225347219</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45992.890225347219</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45992.890225347219</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45992.890225347219</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45992.890225347219</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45992.890225347219</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45992.890225347219</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45992.890225347219</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45992.890225347219</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45992.890225347219</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45992.890225347219</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45992.890225347219</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45992.890225347219</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45992.890225347219</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45992.890225347219</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45992.890225347219</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45992.890225347219</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45992.890225347219</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45992.890225347219</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45992.890225347219</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45992.890225347219</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45992.890225347219</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45992.890225347219</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45992.890225347219</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45992.890225347219</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45992.890225347219</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45992.890225347219</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45992.890225347219</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45992.890225347219</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45992.890225347219</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45992.890225347219</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45992.890225347219</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45992.890225347219</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45992.890225347219</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45992.890225347219</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45992.890225347219</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45992.890225347219</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45992.890225347219</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45992.890225347219</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45992.890225347219</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45992.890225347219</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45992.890225347219</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45992.890225347219</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45992.890225347219</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45992.890225347219</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45992.890225347219</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45992.890225347219</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45992.890225347219</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45992.890225347219</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45992.890225347219</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45992.890225347219</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45992.890225347219</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ref="G541:G604" ca="1" si="9">IFERROR(NOW()-F541,"-")</f>
        <v>45992.890225347219</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45992.890225347219</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45992.890225347219</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45992.890225347219</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45992.890225347219</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45992.890225347219</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45992.890225347219</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45992.890225347219</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45992.890225347219</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45992.890225347219</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45992.890225347219</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45992.890225347219</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45992.890225347219</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45992.890225347219</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45992.890225347219</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45992.890225347219</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45992.890225347219</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45992.890225347219</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45992.890225347219</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45992.890225347219</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45992.890225347219</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45992.890225347219</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45992.890225347219</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45992.890225347219</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45992.890225347219</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45992.890225347219</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45992.890225347219</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45992.890225347219</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45992.890225347219</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45992.890225347219</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45992.890225347219</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45992.890225347219</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45992.890225347219</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45992.890225347219</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45992.890225347219</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45992.890225347219</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45992.890225347219</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45992.890225347219</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45992.890225347219</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45992.890225347219</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45992.890225347219</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45992.890225347219</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45992.890225347219</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45992.890225347219</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45992.890225347219</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45992.890225347219</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45992.890225347219</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45992.890225347219</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45992.890225347219</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45992.890225347219</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45992.890225347219</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45992.890225347219</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45992.890225347219</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45992.890225347219</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45992.890225347219</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45992.890225347219</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45992.890225347219</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45992.890225347219</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45992.890225347219</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45992.890225347219</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45992.890225347219</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45992.890225347219</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45992.890225347219</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45992.890225347219</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ref="G605:G668" ca="1" si="10">IFERROR(NOW()-F605,"-")</f>
        <v>45992.890225347219</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45992.890225347219</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45992.890225347219</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45992.890225347219</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45992.890225347219</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45992.890225347219</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45992.890225347219</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45992.890225347219</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45992.890225347219</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45992.890225347219</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45992.890225347219</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45992.890225347219</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45992.890225347219</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45992.890225347219</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45992.890225347219</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45992.890225347219</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45992.890225347219</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45992.890225347219</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45992.890225347219</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45992.890225347219</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45992.890225347219</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45992.890225347219</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45992.890225347219</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45992.890225347219</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45992.890225347219</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45992.890225347219</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45992.890225347219</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45992.890225347219</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45992.890225347219</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45992.890225347219</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45992.890225347219</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45992.890225347219</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45992.890225347219</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45992.890225347219</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45992.890225347219</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45992.890225347219</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45992.890225347219</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45992.890225347219</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45992.890225347219</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45992.890225347219</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45992.890225347219</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45992.890225347219</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45992.890225347219</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45992.890225347219</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45992.890225347219</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45992.890225347219</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45992.890225347219</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45992.890225347219</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45992.890225347219</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45992.890225347219</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45992.890225347219</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45992.890225347219</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45992.890225347219</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45992.890225347219</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45992.890225347219</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45992.890225347219</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45992.890225347219</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45992.890225347219</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45992.890225347219</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45992.890225347219</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45992.890225347219</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45992.890225347219</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45992.890225347219</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45992.890225347219</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ref="G669:G732" ca="1" si="11">IFERROR(NOW()-F669,"-")</f>
        <v>45992.890225347219</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45992.890225347219</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45992.890225347219</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45992.890225347219</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45992.890225347219</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45992.890225347219</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45992.890225347219</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45992.890225347219</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45992.890225347219</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45992.890225347219</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45992.890225347219</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45992.890225347219</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45992.890225347219</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45992.890225347219</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45992.890225347219</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45992.890225347219</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45992.890225347219</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45992.890225347219</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45992.890225347219</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45992.890225347219</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45992.890225347219</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45992.890225347219</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45992.890225347219</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45992.890225347219</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45992.890225347219</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45992.890225347219</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45992.890225347219</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45992.890225347219</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45992.890225347219</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45992.890225347219</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45992.890225347219</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45992.890225347219</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45992.890225347219</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45992.890225347219</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45992.890225347219</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45992.890225347219</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45992.890225347219</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45992.890225347219</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45992.890225347219</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45992.890225347219</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45992.890225347219</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45992.890225347219</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45992.890225347219</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45992.890225347219</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45992.890225347219</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45992.890225347219</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45992.890225347219</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45992.890225347219</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45992.890225347219</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45992.890225347219</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45992.890225347219</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45992.890225347219</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45992.890225347219</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45992.890225347219</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45992.890225347219</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45992.890225347219</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45992.890225347219</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45992.890225347219</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45992.890225347219</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45992.890225347219</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45992.890225347219</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45992.890225347219</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45992.890225347219</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45992.890225347219</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ref="G733:G796" ca="1" si="12">IFERROR(NOW()-F733,"-")</f>
        <v>45992.890225347219</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45992.890225347219</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45992.890225347219</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45992.890225347219</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45992.890225347219</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45992.890225347219</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45992.890225347219</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45992.890225347219</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45992.890225347219</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45992.890225347219</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45992.890225347219</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45992.890225347219</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45992.890225347219</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45992.890225347219</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45992.890225347219</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45992.890225347219</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45992.890225347219</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45992.890225347219</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45992.890225347219</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45992.890225347219</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45992.890225347219</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45992.890225347219</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45992.890225347219</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45992.890225347219</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45992.890225347219</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45992.890225347219</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45992.890225347219</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45992.890225347219</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45992.890225347219</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45992.890225347219</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45992.890225347219</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45992.890225347219</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45992.890225347219</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45992.890225347219</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45992.890225347219</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45992.890225347219</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45992.890225347219</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45992.890225347219</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45992.890225347219</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45992.890225347219</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45992.890225347219</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45992.890225347219</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45992.890225347219</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45992.890225347219</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45992.890225347219</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45992.890225347219</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45992.890225347219</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45992.890225347219</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45992.890225347219</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45992.890225347219</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45992.890225347219</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45992.890225347219</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45992.890225347219</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45992.890225347219</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45992.890225347219</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45992.890225347219</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45992.890225347219</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45992.890225347219</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45992.890225347219</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45992.890225347219</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45992.890225347219</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45992.890225347219</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45992.890225347219</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45992.890225347219</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ref="G797:G860" ca="1" si="13">IFERROR(NOW()-F797,"-")</f>
        <v>45992.890225347219</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45992.890225347219</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45992.890225347219</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45992.890225347219</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45992.890225347219</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45992.890225347219</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45992.890225347219</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45992.890225347219</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45992.890225347219</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45992.890225347219</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45992.890225347219</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45992.890225347219</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45992.890225347219</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45992.890225347219</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45992.890225347219</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45992.890225347219</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45992.890225347219</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45992.890225347219</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45992.890225347219</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45992.890225347219</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45992.890225347219</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45992.890225347219</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45992.890225347219</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45992.890225347219</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45992.890225347219</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45992.890225347219</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45992.890225347219</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45992.890225347219</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45992.890225347219</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45992.890225347219</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45992.890225347219</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45992.890225347219</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45992.890225347219</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45992.890225347219</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45992.890225347219</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45992.890225347219</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45992.890225347219</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45992.890225347219</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45992.890225347219</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45992.890225347219</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45992.890225347219</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45992.890225347219</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45992.890225347219</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45992.890225347219</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45992.890225347219</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45992.890225347219</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45992.890225347219</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45992.890225347219</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45992.890225347219</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45992.890225347219</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45992.890225347219</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45992.890225347219</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45992.890225347219</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45992.890225347219</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45992.890225347219</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45992.890225347219</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45992.890225347219</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45992.890225347219</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45992.890225347219</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45992.890225347219</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45992.890225347219</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45992.890225347219</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45992.890225347219</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45992.890225347219</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ref="G861:G924" ca="1" si="14">IFERROR(NOW()-F861,"-")</f>
        <v>45992.890225347219</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45992.890225347219</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45992.890225347219</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45992.890225347219</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45992.890225347219</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45992.890225347219</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45992.890225347219</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45992.890225347219</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45992.890225347219</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45992.890225347219</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45992.890225347219</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45992.890225347219</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45992.890225347219</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45992.890225347219</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45992.890225347219</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45992.890225347219</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45992.890225347219</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45992.890225347219</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45992.890225347219</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45992.890225347219</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45992.890225347219</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45992.890225347219</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45992.890225347219</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45992.890225347219</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45992.890225347219</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45992.890225347219</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45992.890225347219</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45992.890225347219</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45992.890225347219</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45992.890225347219</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45992.890225347219</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45992.890225347219</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45992.890225347219</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45992.890225347219</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45992.890225347219</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45992.890225347219</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45992.890225347219</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45992.890225347219</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45992.890225347219</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45992.890225347219</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45992.890225347219</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45992.890225347219</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45992.890225347219</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45992.890225347219</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45992.890225347219</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45992.890225347219</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45992.890225347219</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45992.890225347219</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45992.890225347219</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45992.890225347219</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45992.890225347219</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45992.890225347219</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45992.890225347219</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45992.890225347219</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45992.890225347219</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45992.890225347219</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45992.890225347219</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45992.890225347219</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45992.890225347219</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45992.890225347219</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45992.890225347219</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45992.890225347219</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45992.890225347219</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45992.890225347219</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ref="G925:G939" ca="1" si="15">IFERROR(NOW()-F925,"-")</f>
        <v>45992.890225347219</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45992.890225347219</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45992.890225347219</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45992.890225347219</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45992.890225347219</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45992.890225347219</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45992.890225347219</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45992.890225347219</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45992.890225347219</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45992.890225347219</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45992.890225347219</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45992.890225347219</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45992.890225347219</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45992.890225347219</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45992.890225347219</v>
      </c>
      <c r="H939" s="22"/>
      <c r="I939" s="19" t="str">
        <f>IFERROR(VLOOKUP(D939,DB!A:F,6,0),"")</f>
        <v/>
      </c>
      <c r="J939" s="18" t="str">
        <f>IFERROR(VLOOKUP(D939,DB!A:G,7,0),"")</f>
        <v/>
      </c>
      <c r="K939" s="42"/>
      <c r="L939" s="23" t="str">
        <f>IFERROR(VLOOKUP(D939,DB!A:I,9,0),"")</f>
        <v/>
      </c>
    </row>
  </sheetData>
  <dataValidations count="2">
    <dataValidation allowBlank="1" showInputMessage="1" showErrorMessage="1" sqref="E1" xr:uid="{5914219A-CB83-432D-936A-CC0CB6F3982A}"/>
    <dataValidation type="list" allowBlank="1" showInputMessage="1" showErrorMessage="1" sqref="E2:E93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43"/>
  <sheetViews>
    <sheetView workbookViewId="0">
      <selection activeCell="A3" sqref="A3:X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39193</v>
      </c>
      <c r="B2" s="88" t="str">
        <f>IFERROR(VLOOKUP(D2,DB!A:K,11,0),"")</f>
        <v>R4</v>
      </c>
      <c r="C2" s="90">
        <v>1</v>
      </c>
      <c r="D2" s="88" t="s">
        <v>35166</v>
      </c>
      <c r="E2" s="91" t="s">
        <v>39106</v>
      </c>
      <c r="F2" s="92">
        <v>45703.480717592596</v>
      </c>
      <c r="G2" s="93">
        <f ca="1">IFERROR(NOW()-F2,"")</f>
        <v>289.40950775462261</v>
      </c>
      <c r="H2" s="92">
        <v>45703.474768518521</v>
      </c>
      <c r="I2" s="92" t="str">
        <f>IFERROR(VLOOKUP(D2,DB!A:F,6,0),"")</f>
        <v>SCECO</v>
      </c>
      <c r="J2" s="92" t="str">
        <f>IFERROR(VLOOKUP(D2,DB!A:G,7,0),"")</f>
        <v>Dead</v>
      </c>
      <c r="K2" s="94" t="s">
        <v>39194</v>
      </c>
      <c r="L2" s="88" t="str">
        <f>IFERROR(VLOOKUP(D2,DB!A:I,9,0),"")</f>
        <v>Latis</v>
      </c>
    </row>
    <row r="3" spans="1:16" ht="15" customHeight="1">
      <c r="A3" s="110" t="s">
        <v>39195</v>
      </c>
      <c r="B3" s="88" t="str">
        <f>IFERROR(VLOOKUP(D3,DB!A:K,11,0),"")</f>
        <v>R4</v>
      </c>
      <c r="C3" s="90">
        <v>2</v>
      </c>
      <c r="D3" s="88" t="s">
        <v>35271</v>
      </c>
      <c r="E3" s="91" t="s">
        <v>39106</v>
      </c>
      <c r="F3" s="92">
        <v>45992.715254629627</v>
      </c>
      <c r="G3" s="93">
        <f t="shared" ref="G3:G5" ca="1" si="0">IFERROR(NOW()-F3,"")</f>
        <v>0.17497071759134997</v>
      </c>
      <c r="H3" s="92">
        <v>45992.705231481479</v>
      </c>
      <c r="I3" s="110" t="str">
        <f>IFERROR(VLOOKUP(D3,DB!A:F,6,0),"")</f>
        <v>Generator-SG</v>
      </c>
      <c r="J3" s="110" t="str">
        <f>IFERROR(VLOOKUP(D3,DB!A:G,7,0),"")</f>
        <v>Dead</v>
      </c>
      <c r="K3" s="94" t="s">
        <v>39196</v>
      </c>
      <c r="L3" s="88" t="str">
        <f>IFERROR(VLOOKUP(D3,DB!A:I,9,0),"")</f>
        <v>Latis</v>
      </c>
    </row>
    <row r="4" spans="1:16" ht="15" customHeight="1">
      <c r="A4" s="110"/>
      <c r="B4" s="110"/>
      <c r="C4" s="90"/>
      <c r="D4" s="88"/>
      <c r="E4" s="91"/>
      <c r="F4" s="92"/>
      <c r="G4" s="93">
        <f t="shared" ca="1" si="0"/>
        <v>45992.890225347219</v>
      </c>
      <c r="H4" s="92"/>
      <c r="I4" s="110" t="str">
        <f>IFERROR(VLOOKUP(D4,DB!A:F,6,0),"")</f>
        <v/>
      </c>
      <c r="J4" s="110" t="str">
        <f>IFERROR(VLOOKUP(D4,DB!A:G,7,0),"")</f>
        <v/>
      </c>
      <c r="K4" s="94"/>
      <c r="L4" s="88" t="str">
        <f>IFERROR(VLOOKUP(D4,DB!A:I,9,0),"")</f>
        <v/>
      </c>
    </row>
    <row r="5" spans="1:16" ht="15" customHeight="1">
      <c r="A5" s="110"/>
      <c r="B5" s="110"/>
      <c r="C5" s="90"/>
      <c r="D5" s="88"/>
      <c r="E5" s="91"/>
      <c r="F5" s="92"/>
      <c r="G5" s="93">
        <f t="shared" ca="1" si="0"/>
        <v>45992.890225347219</v>
      </c>
      <c r="H5" s="92"/>
      <c r="I5" s="110" t="str">
        <f>IFERROR(VLOOKUP(D5,DB!A:F,6,0),"")</f>
        <v/>
      </c>
      <c r="J5" s="110" t="str">
        <f>IFERROR(VLOOKUP(D5,DB!A:G,7,0),"")</f>
        <v/>
      </c>
      <c r="K5" s="94"/>
      <c r="L5" s="88" t="str">
        <f>IFERROR(VLOOKUP(D5,DB!A:I,9,0),"")</f>
        <v/>
      </c>
    </row>
    <row r="6" spans="1:16" ht="15" customHeight="1">
      <c r="A6" s="110"/>
      <c r="B6" s="110"/>
      <c r="C6" s="90"/>
      <c r="D6" s="88"/>
      <c r="E6" s="91"/>
      <c r="F6" s="92"/>
      <c r="G6" s="93">
        <f ca="1">IFERROR(NOW()-F6,"")</f>
        <v>45992.890225347219</v>
      </c>
      <c r="H6" s="92"/>
      <c r="I6" s="110" t="str">
        <f>IFERROR(VLOOKUP(D6,DB!A:F,6,0),"")</f>
        <v/>
      </c>
      <c r="J6" s="110" t="str">
        <f>IFERROR(VLOOKUP(D6,DB!A:G,7,0),"")</f>
        <v/>
      </c>
      <c r="K6" s="94"/>
      <c r="L6" s="88" t="str">
        <f>IFERROR(VLOOKUP(D6,DB!A:I,9,0),"")</f>
        <v/>
      </c>
    </row>
    <row r="7" spans="1:16" ht="15" customHeight="1">
      <c r="A7" s="110"/>
      <c r="B7" s="110"/>
      <c r="C7" s="90"/>
      <c r="D7" s="88"/>
      <c r="E7" s="91"/>
      <c r="F7" s="92"/>
      <c r="G7" s="93">
        <f t="shared" ref="G6:G69" ca="1" si="1">IFERROR(NOW()-F7,"")</f>
        <v>45992.890225347219</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1"/>
        <v>45992.890225347219</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1"/>
        <v>45992.890225347219</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1"/>
        <v>45992.890225347219</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1"/>
        <v>45992.890225347219</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1"/>
        <v>45992.890225347219</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1"/>
        <v>45992.890225347219</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1"/>
        <v>45992.890225347219</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1"/>
        <v>45992.890225347219</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1"/>
        <v>45992.890225347219</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1"/>
        <v>45992.890225347219</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45992.890225347219</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45992.890225347219</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45992.890225347219</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45992.890225347219</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154"/>
      <c r="E22" s="91"/>
      <c r="F22" s="92"/>
      <c r="G22" s="93">
        <f t="shared" ca="1" si="1"/>
        <v>45992.890225347219</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45992.890225347219</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45992.890225347219</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45992.890225347219</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45992.890225347219</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45992.890225347219</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45992.890225347219</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45992.890225347219</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45992.890225347219</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45992.890225347219</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45992.890225347219</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45992.890225347219</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45992.890225347219</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45992.890225347219</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45992.890225347219</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45992.890225347219</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45992.890225347219</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45992.890225347219</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45992.890225347219</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45992.890225347219</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45992.890225347219</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45992.890225347219</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45992.890225347219</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45992.890225347219</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45992.890225347219</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45992.890225347219</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45992.890225347219</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45992.890225347219</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45992.890225347219</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45992.890225347219</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45992.890225347219</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45992.890225347219</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45992.890225347219</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45992.890225347219</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45992.890225347219</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45992.890225347219</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45992.890225347219</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45992.890225347219</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45992.890225347219</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45992.890225347219</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45992.890225347219</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45992.890225347219</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45992.890225347219</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45992.890225347219</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45992.890225347219</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45992.890225347219</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45992.890225347219</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45992.890225347219</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ref="G70:G133" ca="1" si="2">IFERROR(NOW()-F70,"")</f>
        <v>45992.890225347219</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2"/>
        <v>45992.890225347219</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2"/>
        <v>45992.890225347219</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2"/>
        <v>45992.890225347219</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2"/>
        <v>45992.890225347219</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2"/>
        <v>45992.890225347219</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2"/>
        <v>45992.890225347219</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2"/>
        <v>45992.890225347219</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2"/>
        <v>45992.890225347219</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2"/>
        <v>45992.890225347219</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2"/>
        <v>45992.890225347219</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2"/>
        <v>45992.890225347219</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45992.890225347219</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45992.890225347219</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45992.890225347219</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45992.890225347219</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45992.890225347219</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45992.890225347219</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45992.890225347219</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45992.890225347219</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45992.890225347219</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45992.890225347219</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45992.890225347219</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45992.890225347219</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45992.890225347219</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45992.890225347219</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45992.890225347219</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45992.890225347219</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45992.890225347219</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45992.890225347219</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45992.890225347219</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45992.890225347219</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45992.890225347219</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45992.890225347219</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45992.890225347219</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45992.890225347219</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45992.890225347219</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45992.890225347219</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45992.890225347219</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45992.890225347219</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45992.890225347219</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45992.890225347219</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45992.890225347219</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45992.890225347219</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45992.890225347219</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45992.890225347219</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45992.890225347219</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45992.890225347219</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45992.890225347219</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45992.890225347219</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45992.890225347219</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45992.890225347219</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45992.890225347219</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45992.890225347219</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45992.890225347219</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45992.890225347219</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45992.890225347219</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45992.890225347219</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45992.890225347219</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45992.890225347219</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45992.890225347219</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45992.890225347219</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45992.890225347219</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45992.890225347219</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ref="G134:G197" ca="1" si="3">IFERROR(NOW()-F134,"")</f>
        <v>45992.890225347219</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3"/>
        <v>45992.890225347219</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3"/>
        <v>45992.890225347219</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3"/>
        <v>45992.890225347219</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3"/>
        <v>45992.890225347219</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3"/>
        <v>45992.890225347219</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3"/>
        <v>45992.890225347219</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3"/>
        <v>45992.890225347219</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3"/>
        <v>45992.890225347219</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3"/>
        <v>45992.890225347219</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3"/>
        <v>45992.890225347219</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3"/>
        <v>45992.890225347219</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45992.890225347219</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45992.890225347219</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45992.890225347219</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45992.890225347219</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45992.890225347219</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45992.890225347219</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45992.890225347219</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45992.890225347219</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45992.890225347219</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45992.890225347219</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45992.890225347219</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45992.890225347219</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45992.890225347219</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45992.890225347219</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45992.890225347219</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45992.890225347219</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45992.890225347219</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45992.890225347219</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45992.890225347219</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45992.890225347219</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45992.890225347219</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45992.890225347219</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45992.890225347219</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45992.890225347219</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45992.890225347219</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45992.890225347219</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45992.890225347219</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45992.890225347219</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45992.890225347219</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45992.890225347219</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45992.890225347219</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45992.890225347219</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45992.890225347219</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45992.890225347219</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45992.890225347219</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45992.890225347219</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45992.890225347219</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45992.890225347219</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45992.890225347219</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45992.890225347219</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45992.890225347219</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45992.890225347219</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45992.890225347219</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45992.890225347219</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45992.890225347219</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45992.890225347219</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45992.890225347219</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45992.890225347219</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45992.890225347219</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45992.890225347219</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45992.890225347219</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45992.890225347219</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ref="G198:G243" ca="1" si="4">IFERROR(NOW()-F198,"")</f>
        <v>45992.890225347219</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4"/>
        <v>45992.890225347219</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4"/>
        <v>45992.890225347219</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4"/>
        <v>45992.890225347219</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4"/>
        <v>45992.890225347219</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4"/>
        <v>45992.890225347219</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4"/>
        <v>45992.890225347219</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4"/>
        <v>45992.890225347219</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4"/>
        <v>45992.890225347219</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4"/>
        <v>45992.890225347219</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4"/>
        <v>45992.890225347219</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4"/>
        <v>45992.890225347219</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4"/>
        <v>45992.890225347219</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45992.890225347219</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45992.890225347219</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45992.890225347219</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45992.890225347219</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45992.890225347219</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45992.890225347219</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45992.890225347219</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45992.890225347219</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45992.890225347219</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45992.890225347219</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45992.890225347219</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45992.890225347219</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45992.890225347219</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45992.890225347219</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45992.890225347219</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45992.890225347219</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45992.890225347219</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45992.890225347219</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45992.890225347219</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45992.890225347219</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45992.890225347219</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45992.890225347219</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45992.890225347219</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45992.890225347219</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45992.890225347219</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45992.890225347219</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45992.890225347219</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45992.890225347219</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45992.890225347219</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45992.890225347219</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45992.890225347219</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45992.890225347219</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45992.890225347219</v>
      </c>
      <c r="H243" s="92"/>
      <c r="I243" s="110" t="str">
        <f>IFERROR(VLOOKUP(D243,DB!A:F,6,0),"")</f>
        <v/>
      </c>
      <c r="J243" s="110" t="str">
        <f>IFERROR(VLOOKUP(D243,DB!A:G,7,0),"")</f>
        <v/>
      </c>
      <c r="K243" s="94"/>
      <c r="L243" s="88" t="str">
        <f>IFERROR(VLOOKUP(D243,DB!A:I,9,0),"")</f>
        <v/>
      </c>
    </row>
  </sheetData>
  <dataValidations count="2">
    <dataValidation allowBlank="1" showInputMessage="1" showErrorMessage="1" sqref="E1" xr:uid="{A4F81451-56CC-4543-9497-104C4E44EE4B}"/>
    <dataValidation type="list" allowBlank="1" showInputMessage="1" showErrorMessage="1" sqref="E2:E24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1"/>
  <sheetViews>
    <sheetView tabSelected="1" workbookViewId="0">
      <selection activeCell="A6" sqref="A6"/>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39197</v>
      </c>
      <c r="B2" s="37" t="str">
        <f>IFERROR(VLOOKUP(D2,DB!A:K,11,0),"")</f>
        <v>R5</v>
      </c>
      <c r="C2" s="37">
        <v>3</v>
      </c>
      <c r="D2" s="103" t="s">
        <v>36085</v>
      </c>
      <c r="E2" s="37" t="s">
        <v>39106</v>
      </c>
      <c r="F2" s="38">
        <v>45891.832060185188</v>
      </c>
      <c r="G2" s="105">
        <f ca="1">IFERROR(NOW()-F2,"")</f>
        <v>101.05816516203049</v>
      </c>
      <c r="H2" s="38">
        <v>45891.790393518517</v>
      </c>
      <c r="I2" s="37" t="str">
        <f>IFERROR(VLOOKUP(D2,DB!A:F,6,0),"")</f>
        <v>Generator-SG</v>
      </c>
      <c r="J2" s="37" t="str">
        <f>IFERROR(VLOOKUP(D2,DB!A:G,7,0),"")</f>
        <v>Vandalized</v>
      </c>
      <c r="K2" s="37" t="s">
        <v>39198</v>
      </c>
      <c r="L2" s="37" t="str">
        <f>IFERROR(VLOOKUP(D2,DB!A:I,9,0),"")</f>
        <v>Latis</v>
      </c>
      <c r="M2" s="102"/>
    </row>
    <row r="3" spans="1:13" s="39" customFormat="1" ht="30.75">
      <c r="A3" s="37" t="s">
        <v>39199</v>
      </c>
      <c r="B3" s="37" t="str">
        <f>IFERROR(VLOOKUP(D3,DB!A:K,11,0),"")</f>
        <v>R5</v>
      </c>
      <c r="C3" s="37">
        <v>1</v>
      </c>
      <c r="D3" s="37" t="s">
        <v>33407</v>
      </c>
      <c r="E3" s="37" t="s">
        <v>39186</v>
      </c>
      <c r="F3" s="38">
        <v>45926.188877314817</v>
      </c>
      <c r="G3" s="105">
        <f t="shared" ref="G3" ca="1" si="0">IFERROR(NOW()-F3,"")</f>
        <v>66.701348032402166</v>
      </c>
      <c r="H3" s="38">
        <v>45926.158159722225</v>
      </c>
      <c r="I3" s="37" t="str">
        <f>IFERROR(VLOOKUP(D3,DB!A:F,6,0),"")</f>
        <v>SCECO</v>
      </c>
      <c r="J3" s="37" t="str">
        <f>IFERROR(VLOOKUP(D3,DB!A:G,7,0),"")</f>
        <v>Good</v>
      </c>
      <c r="K3" s="37" t="s">
        <v>39200</v>
      </c>
      <c r="L3" s="37" t="str">
        <f>IFERROR(VLOOKUP(D3,DB!A:I,9,0),"")</f>
        <v>Latis</v>
      </c>
      <c r="M3" s="102"/>
    </row>
    <row r="4" spans="1:13" s="39" customFormat="1" ht="39.75" customHeight="1">
      <c r="A4" s="106" t="s">
        <v>39201</v>
      </c>
      <c r="B4" s="106" t="str">
        <f>IFERROR(VLOOKUP(D4,DB!A:K,11,0),"")</f>
        <v>R5</v>
      </c>
      <c r="C4" s="106">
        <v>1</v>
      </c>
      <c r="D4" s="106" t="s">
        <v>34832</v>
      </c>
      <c r="E4" s="106" t="s">
        <v>39186</v>
      </c>
      <c r="F4" s="107">
        <v>45948.661111111112</v>
      </c>
      <c r="G4" s="108">
        <f t="shared" ref="G4" ca="1" si="1">IFERROR(NOW()-F4,"")</f>
        <v>44.229114236106398</v>
      </c>
      <c r="H4" s="107">
        <v>45948.661111111112</v>
      </c>
      <c r="I4" s="106" t="str">
        <f>IFERROR(VLOOKUP(D4,DB!A:F,6,0),"")</f>
        <v>SCECO</v>
      </c>
      <c r="J4" s="106" t="str">
        <f>IFERROR(VLOOKUP(D4,DB!A:G,7,0),"")</f>
        <v>Dead</v>
      </c>
      <c r="K4" s="106" t="s">
        <v>39202</v>
      </c>
      <c r="L4" s="106" t="str">
        <f>IFERROR(VLOOKUP(D4,DB!A:I,9,0),"")</f>
        <v>Latis</v>
      </c>
    </row>
    <row r="5" spans="1:13" s="39" customFormat="1" ht="30.75">
      <c r="A5" s="106" t="s">
        <v>39203</v>
      </c>
      <c r="B5" s="106" t="str">
        <f>IFERROR(VLOOKUP(D5,DB!A:K,11,0),"")</f>
        <v>R5</v>
      </c>
      <c r="C5" s="106">
        <v>1</v>
      </c>
      <c r="D5" s="106" t="s">
        <v>36592</v>
      </c>
      <c r="E5" s="106" t="s">
        <v>39106</v>
      </c>
      <c r="F5" s="107">
        <v>45981.373298611114</v>
      </c>
      <c r="G5" s="108">
        <f ca="1">IFERROR(NOW()-F5,"")</f>
        <v>11.516926736105233</v>
      </c>
      <c r="H5" s="136">
        <v>45981.360798611109</v>
      </c>
      <c r="I5" s="106" t="str">
        <f>IFERROR(VLOOKUP(D5,DB!A:F,6,0),"")</f>
        <v>SCECO</v>
      </c>
      <c r="J5" s="106" t="str">
        <f>IFERROR(VLOOKUP(D5,DB!A:G,7,0),"")</f>
        <v>Dead</v>
      </c>
      <c r="K5" s="106" t="s">
        <v>39204</v>
      </c>
      <c r="L5" s="106" t="str">
        <f>IFERROR(VLOOKUP(D5,DB!A:I,9,0),"")</f>
        <v>Latis</v>
      </c>
    </row>
    <row r="6" spans="1:13">
      <c r="A6" s="37"/>
      <c r="B6" s="37" t="str">
        <f>IFERROR(VLOOKUP(D6,DB!A:K,11,0),"")</f>
        <v>R5</v>
      </c>
      <c r="C6" s="37">
        <v>1</v>
      </c>
      <c r="D6" s="106" t="s">
        <v>34846</v>
      </c>
      <c r="E6" s="37"/>
      <c r="F6" s="38"/>
      <c r="G6" s="105">
        <f ca="1">IFERROR(NOW()-F6,"")</f>
        <v>45992.890225347219</v>
      </c>
      <c r="H6" s="38"/>
      <c r="I6" s="37" t="str">
        <f>IFERROR(VLOOKUP(D6,DB!A:F,6,0),"")</f>
        <v>SCECO</v>
      </c>
      <c r="J6" s="37" t="str">
        <f>IFERROR(VLOOKUP(D6,DB!A:G,7,0),"")</f>
        <v>Vandalized</v>
      </c>
      <c r="K6" s="37"/>
      <c r="L6" s="37" t="str">
        <f>IFERROR(VLOOKUP(D6,DB!A:I,9,0),"")</f>
        <v>Latis</v>
      </c>
    </row>
    <row r="7" spans="1:13">
      <c r="A7" s="37"/>
      <c r="B7" s="37" t="str">
        <f>IFERROR(VLOOKUP(D7,DB!A:K,11,0),"")</f>
        <v/>
      </c>
      <c r="C7" s="37"/>
      <c r="D7" s="37"/>
      <c r="E7" s="37"/>
      <c r="F7" s="38"/>
      <c r="G7" s="105">
        <f ca="1">IFERROR(NOW()-F7,"")</f>
        <v>45992.890225347219</v>
      </c>
      <c r="H7" s="38"/>
      <c r="I7" s="37" t="str">
        <f>IFERROR(VLOOKUP(D7,DB!A:F,6,0),"")</f>
        <v/>
      </c>
      <c r="J7" s="37" t="str">
        <f>IFERROR(VLOOKUP(D7,DB!A:G,7,0),"")</f>
        <v/>
      </c>
      <c r="K7" s="37"/>
      <c r="L7" s="37" t="str">
        <f>IFERROR(VLOOKUP(D7,DB!A:I,9,0),"")</f>
        <v/>
      </c>
    </row>
    <row r="8" spans="1:13">
      <c r="A8" s="37"/>
      <c r="B8" s="37" t="str">
        <f>IFERROR(VLOOKUP(D8,DB!A:K,11,0),"")</f>
        <v/>
      </c>
      <c r="C8" s="37"/>
      <c r="D8" s="37"/>
      <c r="E8" s="37"/>
      <c r="F8" s="38"/>
      <c r="G8" s="105">
        <f ca="1">IFERROR(NOW()-F8,"")</f>
        <v>45992.890225347219</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45992.890225347219</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45992.890225347219</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45992.890225347219</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45992.890225347219</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45992.890225347219</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45992.890225347219</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45992.890225347219</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45992.890225347219</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45992.890225347219</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45992.890225347219</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45992.890225347219</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45992.890225347219</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45992.890225347219</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45992.890225347219</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45992.890225347219</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45992.890225347219</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45992.890225347219</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45992.890225347219</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45992.890225347219</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45992.890225347219</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45992.890225347219</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45992.890225347219</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45992.890225347219</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45992.890225347219</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45992.890225347219</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45992.890225347219</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45992.890225347219</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45992.890225347219</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45992.890225347219</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45992.890225347219</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45992.890225347219</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45992.890225347219</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45992.890225347219</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45992.890225347219</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45992.890225347219</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45992.890225347219</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45992.890225347219</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45992.890225347219</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45992.890225347219</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45992.890225347219</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45992.890225347219</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45992.890225347219</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45992.890225347219</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45992.890225347219</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45992.890225347219</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45992.890225347219</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45992.890225347219</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45992.890225347219</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45992.890225347219</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45992.890225347219</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ca="1">IFERROR(NOW()-F59,"")</f>
        <v>45992.890225347219</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ca="1">IFERROR(NOW()-F60,"")</f>
        <v>45992.890225347219</v>
      </c>
      <c r="H60" s="38"/>
      <c r="I60" s="37" t="str">
        <f>IFERROR(VLOOKUP(D60,DB!A:F,6,0),"")</f>
        <v/>
      </c>
      <c r="J60" s="37" t="str">
        <f>IFERROR(VLOOKUP(D60,DB!A:G,7,0),"")</f>
        <v/>
      </c>
      <c r="K60" s="37"/>
      <c r="L60" s="37" t="str">
        <f>IFERROR(VLOOKUP(D60,DB!A:I,9,0),"")</f>
        <v/>
      </c>
    </row>
    <row r="61" spans="1:12">
      <c r="A61" s="150"/>
      <c r="B61" s="150" t="str">
        <f>IFERROR(VLOOKUP(D61,DB!A:K,11,0),"")</f>
        <v/>
      </c>
      <c r="C61" s="150"/>
      <c r="D61" s="150"/>
      <c r="E61" s="150"/>
      <c r="F61" s="151"/>
      <c r="G61" s="152">
        <f ca="1">IFERROR(NOW()-F61,"")</f>
        <v>45992.890225347219</v>
      </c>
      <c r="H61" s="151"/>
      <c r="I61" s="150" t="str">
        <f>IFERROR(VLOOKUP(D61,DB!A:F,6,0),"")</f>
        <v/>
      </c>
      <c r="J61" s="150" t="str">
        <f>IFERROR(VLOOKUP(D61,DB!A:G,7,0),"")</f>
        <v/>
      </c>
      <c r="K61" s="150"/>
      <c r="L61" s="150" t="str">
        <f>IFERROR(VLOOKUP(D61,DB!A:I,9,0),"")</f>
        <v/>
      </c>
    </row>
  </sheetData>
  <dataValidations count="2">
    <dataValidation allowBlank="1" showInputMessage="1" showErrorMessage="1" sqref="E1" xr:uid="{920C6338-E771-4DAE-8C89-92A9093EA4DE}"/>
    <dataValidation type="list" allowBlank="1" showInputMessage="1" showErrorMessage="1" sqref="E2:E6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66"/>
  <sheetViews>
    <sheetView workbookViewId="0">
      <selection activeCell="E2" sqref="E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42"/>
      <c r="F2" s="121"/>
      <c r="G2" s="72">
        <f ca="1">IFERROR(NOW()-F2,"-")</f>
        <v>45992.890225347219</v>
      </c>
      <c r="H2" s="121"/>
      <c r="I2" s="119" t="str">
        <f>IFERROR(VLOOKUP(D2,DB!A:F,6,0),"")</f>
        <v/>
      </c>
      <c r="J2" s="119" t="str">
        <f>IFERROR(VLOOKUP(D2,DB!A:G,7,0),"")</f>
        <v/>
      </c>
      <c r="K2" s="122"/>
      <c r="L2" s="137" t="str">
        <f>IFERROR(VLOOKUP(D2,DB!A:I,9,0),"")</f>
        <v/>
      </c>
    </row>
    <row r="3" spans="1:16382" ht="31.5" customHeight="1">
      <c r="A3" s="118"/>
      <c r="B3" s="119" t="str">
        <f>IFERROR(VLOOKUP(D3,DB!A:K,11,0),"")</f>
        <v/>
      </c>
      <c r="C3" s="120"/>
      <c r="D3" s="119"/>
      <c r="E3" s="142"/>
      <c r="F3" s="121"/>
      <c r="G3" s="72">
        <f ca="1">IFERROR(NOW()-F3,"-")</f>
        <v>45992.890225347219</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45992.890225347219</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45992.890225347219</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45992.890225347219</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45992.890225347219</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45992.890225347219</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45992.890225347219</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45992.890225347219</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45992.890225347219</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45992.890225347219</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45992.890225347219</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45992.890225347219</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45992.890225347219</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45992.890225347219</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45992.890225347219</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45992.890225347219</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45992.890225347219</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45992.890225347219</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45992.890225347219</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45992.890225347219</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45992.890225347219</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45992.890225347219</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45992.890225347219</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45992.890225347219</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45992.890225347219</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45992.890225347219</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45992.890225347219</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45992.890225347219</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45992.890225347219</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45992.890225347219</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45992.890225347219</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45992.890225347219</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45992.890225347219</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45992.890225347219</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45992.890225347219</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45992.890225347219</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45992.890225347219</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45992.890225347219</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45992.890225347219</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45992.890225347219</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45992.890225347219</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45992.890225347219</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45992.890225347219</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45992.890225347219</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45992.890225347219</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45992.890225347219</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45992.890225347219</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45992.890225347219</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45992.890225347219</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45992.890225347219</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45992.890225347219</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45992.890225347219</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45992.890225347219</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45992.890225347219</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45992.890225347219</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45992.890225347219</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45992.890225347219</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45992.890225347219</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45992.890225347219</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45992.890225347219</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45992.890225347219</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45992.890225347219</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45992.890225347219</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45992.890225347219</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45992.890225347219</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45992.890225347219</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45992.890225347219</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45992.890225347219</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45992.890225347219</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45992.890225347219</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45992.890225347219</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45992.890225347219</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45992.890225347219</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45992.890225347219</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45992.890225347219</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45992.890225347219</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45992.890225347219</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45992.890225347219</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45992.890225347219</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45992.890225347219</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45992.890225347219</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45992.890225347219</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45992.890225347219</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45992.890225347219</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45992.890225347219</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45992.890225347219</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45992.890225347219</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45992.890225347219</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45992.890225347219</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45992.890225347219</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45992.890225347219</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45992.890225347219</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45992.890225347219</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45992.890225347219</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45992.890225347219</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45992.890225347219</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45992.890225347219</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45992.890225347219</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45992.890225347219</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45992.890225347219</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45992.890225347219</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45992.890225347219</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45992.890225347219</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45992.890225347219</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45992.890225347219</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45992.890225347219</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45992.890225347219</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45992.890225347219</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45992.890225347219</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45992.890225347219</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45992.890225347219</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45992.890225347219</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45992.890225347219</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45992.890225347219</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45992.890225347219</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45992.890225347219</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45992.890225347219</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45992.890225347219</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45992.890225347219</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45992.890225347219</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45992.890225347219</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45992.890225347219</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45992.890225347219</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45992.890225347219</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45992.890225347219</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45992.890225347219</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45992.890225347219</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45992.890225347219</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45992.890225347219</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45992.890225347219</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45992.890225347219</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45992.890225347219</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45992.890225347219</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45992.890225347219</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45992.890225347219</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45992.890225347219</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45992.890225347219</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45992.890225347219</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45992.890225347219</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45992.890225347219</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45992.890225347219</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45992.890225347219</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45992.890225347219</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45992.890225347219</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45992.890225347219</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45992.890225347219</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45992.890225347219</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45992.890225347219</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45992.890225347219</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45992.890225347219</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45992.890225347219</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45992.890225347219</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45992.890225347219</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45992.890225347219</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45992.890225347219</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45992.890225347219</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45992.890225347219</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45992.890225347219</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45992.890225347219</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45992.890225347219</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45992.890225347219</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45992.890225347219</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45992.890225347219</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45992.890225347219</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45992.890225347219</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45992.890225347219</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45992.890225347219</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45992.890225347219</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45992.890225347219</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45992.890225347219</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45992.890225347219</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45992.890225347219</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45992.890225347219</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45992.890225347219</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45992.890225347219</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45992.890225347219</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45992.890225347219</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45992.890225347219</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45992.890225347219</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45992.890225347219</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45992.890225347219</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45992.890225347219</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45992.890225347219</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45992.890225347219</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45992.890225347219</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45992.890225347219</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45992.890225347219</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45992.890225347219</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45992.890225347219</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45992.890225347219</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45992.890225347219</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45992.890225347219</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45992.890225347219</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45992.890225347219</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45992.890225347219</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45992.890225347219</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45992.890225347219</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45992.890225347219</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45992.890225347219</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45992.890225347219</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45992.890225347219</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45992.890225347219</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45992.890225347219</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45992.890225347219</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45992.890225347219</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45992.890225347219</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45992.890225347219</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45992.890225347219</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45992.890225347219</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45992.890225347219</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45992.890225347219</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45992.890225347219</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45992.890225347219</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45992.890225347219</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45992.890225347219</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45992.890225347219</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45992.890225347219</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45992.890225347219</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45992.890225347219</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45992.890225347219</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45992.890225347219</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45992.890225347219</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45992.890225347219</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45992.890225347219</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45992.890225347219</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45992.890225347219</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45992.890225347219</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45992.890225347219</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45992.890225347219</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45992.890225347219</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45992.890225347219</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45992.890225347219</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45992.890225347219</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45992.890225347219</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45992.890225347219</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45992.890225347219</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45992.890225347219</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45992.890225347219</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45992.890225347219</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45992.890225347219</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45992.890225347219</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45992.890225347219</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45992.890225347219</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45992.890225347219</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45992.890225347219</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45992.890225347219</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45992.890225347219</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45992.890225347219</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45992.890225347219</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45992.890225347219</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45992.890225347219</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45992.890225347219</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45992.890225347219</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45992.890225347219</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45992.890225347219</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45992.890225347219</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45992.890225347219</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45992.890225347219</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45992.890225347219</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45992.890225347219</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45992.890225347219</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45992.890225347219</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45992.890225347219</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45992.890225347219</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45992.890225347219</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45992.890225347219</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45992.890225347219</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45992.890225347219</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45992.890225347219</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45992.890225347219</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45992.890225347219</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45992.890225347219</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45992.890225347219</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45992.890225347219</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45992.890225347219</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45992.890225347219</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45992.890225347219</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45992.890225347219</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45992.890225347219</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45992.890225347219</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45992.890225347219</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45992.890225347219</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45992.890225347219</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45992.890225347219</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45992.890225347219</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45992.890225347219</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45992.890225347219</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45992.890225347219</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45992.890225347219</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45992.890225347219</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45992.890225347219</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45992.890225347219</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45992.890225347219</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45992.890225347219</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45992.890225347219</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45992.890225347219</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45992.890225347219</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45992.890225347219</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45992.890225347219</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45992.890225347219</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45992.890225347219</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45992.890225347219</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45992.890225347219</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45992.890225347219</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45992.890225347219</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45992.890225347219</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45992.890225347219</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45992.890225347219</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45992.890225347219</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45992.890225347219</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45992.890225347219</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45992.890225347219</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45992.890225347219</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45992.890225347219</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45992.890225347219</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45992.890225347219</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45992.890225347219</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45992.890225347219</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45992.890225347219</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45992.890225347219</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45992.890225347219</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45992.890225347219</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45992.890225347219</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45992.890225347219</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45992.890225347219</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45992.890225347219</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45992.890225347219</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45992.890225347219</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45992.890225347219</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45992.890225347219</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45992.890225347219</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45992.890225347219</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45992.890225347219</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45992.890225347219</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45992.890225347219</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45992.890225347219</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45992.890225347219</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45992.890225347219</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45992.890225347219</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45992.890225347219</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45992.890225347219</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45992.890225347219</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45992.890225347219</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45992.890225347219</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45992.890225347219</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45992.890225347219</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45992.890225347219</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45992.890225347219</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45992.890225347219</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45992.890225347219</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45992.890225347219</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45992.890225347219</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45992.890225347219</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45992.890225347219</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45992.890225347219</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45992.890225347219</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45992.890225347219</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45992.890225347219</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45992.890225347219</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45992.890225347219</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45992.890225347219</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45992.890225347219</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45992.890225347219</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45992.890225347219</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45992.890225347219</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45992.890225347219</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45992.890225347219</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45992.890225347219</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45992.890225347219</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45992.890225347219</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45992.890225347219</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45992.890225347219</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45992.890225347219</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45992.890225347219</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45992.890225347219</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45992.890225347219</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45992.890225347219</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45992.890225347219</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45992.890225347219</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45992.890225347219</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45992.890225347219</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45992.890225347219</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45992.890225347219</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45992.890225347219</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45992.890225347219</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45992.890225347219</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45992.890225347219</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45992.890225347219</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45992.890225347219</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45992.890225347219</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45992.890225347219</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45992.890225347219</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45992.890225347219</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45992.890225347219</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45992.890225347219</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45992.890225347219</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45992.890225347219</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45992.890225347219</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45992.890225347219</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45992.890225347219</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45992.890225347219</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45992.890225347219</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45992.890225347219</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45992.890225347219</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45992.890225347219</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45992.890225347219</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45992.890225347219</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45992.890225347219</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45992.890225347219</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45992.890225347219</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45992.890225347219</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45992.890225347219</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45992.890225347219</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45992.890225347219</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45992.890225347219</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45992.890225347219</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45992.890225347219</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45992.890225347219</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45992.890225347219</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45992.890225347219</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45992.890225347219</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45992.890225347219</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45992.890225347219</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45992.890225347219</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45992.890225347219</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45992.890225347219</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45992.890225347219</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45992.890225347219</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45992.890225347219</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45992.890225347219</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45992.890225347219</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45992.890225347219</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45992.890225347219</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45992.890225347219</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45992.890225347219</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45992.890225347219</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45992.890225347219</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45992.890225347219</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45992.890225347219</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45992.890225347219</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45992.890225347219</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45992.890225347219</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45992.890225347219</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45992.890225347219</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45992.890225347219</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45992.890225347219</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45992.890225347219</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45992.890225347219</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45992.890225347219</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45992.890225347219</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45992.890225347219</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45992.890225347219</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45992.890225347219</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45992.890225347219</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45992.890225347219</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45992.890225347219</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45992.890225347219</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45992.890225347219</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45992.890225347219</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45992.890225347219</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45992.890225347219</v>
      </c>
      <c r="H463" s="121"/>
      <c r="I463" s="119" t="str">
        <f>IFERROR(VLOOKUP(D463,DB!A:F,6,0),"")</f>
        <v/>
      </c>
      <c r="J463" s="119" t="str">
        <f>IFERROR(VLOOKUP(D463,DB!A:G,7,0),"")</f>
        <v/>
      </c>
      <c r="K463" s="122"/>
      <c r="L463" s="137" t="str">
        <f>IFERROR(VLOOKUP(D463,DB!A:I,9,0),"")</f>
        <v/>
      </c>
    </row>
    <row r="464" spans="1:12" ht="31.5" customHeight="1">
      <c r="A464" s="118"/>
      <c r="B464" s="119" t="str">
        <f>IFERROR(VLOOKUP(D464,DB!A:K,11,0),"")</f>
        <v/>
      </c>
      <c r="C464" s="120"/>
      <c r="D464" s="119"/>
      <c r="E464" s="142"/>
      <c r="F464" s="121"/>
      <c r="G464" s="72">
        <f ca="1">IFERROR(NOW()-F464,"-")</f>
        <v>45992.890225347219</v>
      </c>
      <c r="H464" s="121"/>
      <c r="I464" s="119" t="str">
        <f>IFERROR(VLOOKUP(D464,DB!A:F,6,0),"")</f>
        <v/>
      </c>
      <c r="J464" s="119" t="str">
        <f>IFERROR(VLOOKUP(D464,DB!A:G,7,0),"")</f>
        <v/>
      </c>
      <c r="K464" s="122"/>
      <c r="L464" s="137" t="str">
        <f>IFERROR(VLOOKUP(D464,DB!A:I,9,0),"")</f>
        <v/>
      </c>
    </row>
    <row r="465" spans="1:12" ht="31.5" customHeight="1">
      <c r="A465" s="118"/>
      <c r="B465" s="119" t="str">
        <f>IFERROR(VLOOKUP(D465,DB!A:K,11,0),"")</f>
        <v/>
      </c>
      <c r="C465" s="120"/>
      <c r="D465" s="119"/>
      <c r="E465" s="142"/>
      <c r="F465" s="121"/>
      <c r="G465" s="72">
        <f ca="1">IFERROR(NOW()-F465,"-")</f>
        <v>45992.890225347219</v>
      </c>
      <c r="H465" s="121"/>
      <c r="I465" s="119" t="str">
        <f>IFERROR(VLOOKUP(D465,DB!A:F,6,0),"")</f>
        <v/>
      </c>
      <c r="J465" s="119" t="str">
        <f>IFERROR(VLOOKUP(D465,DB!A:G,7,0),"")</f>
        <v/>
      </c>
      <c r="K465" s="122"/>
      <c r="L465" s="137" t="str">
        <f>IFERROR(VLOOKUP(D465,DB!A:I,9,0),"")</f>
        <v/>
      </c>
    </row>
    <row r="466" spans="1:12" ht="31.5" customHeight="1">
      <c r="A466" s="143"/>
      <c r="B466" s="144" t="str">
        <f>IFERROR(VLOOKUP(D466,DB!A:K,11,0),"")</f>
        <v/>
      </c>
      <c r="C466" s="145"/>
      <c r="D466" s="144"/>
      <c r="E466" s="142"/>
      <c r="F466" s="146"/>
      <c r="G466" s="147">
        <f ca="1">IFERROR(NOW()-F466,"-")</f>
        <v>45992.890225347219</v>
      </c>
      <c r="H466" s="146"/>
      <c r="I466" s="144" t="str">
        <f>IFERROR(VLOOKUP(D466,DB!A:F,6,0),"")</f>
        <v/>
      </c>
      <c r="J466" s="144" t="str">
        <f>IFERROR(VLOOKUP(D466,DB!A:G,7,0),"")</f>
        <v/>
      </c>
      <c r="K466" s="148"/>
      <c r="L466" s="149" t="str">
        <f>IFERROR(VLOOKUP(D466,DB!A:I,9,0),"")</f>
        <v/>
      </c>
    </row>
  </sheetData>
  <dataValidations count="2">
    <dataValidation allowBlank="1" showInputMessage="1" showErrorMessage="1" sqref="E1" xr:uid="{9E1BC488-8814-4F8A-8DBE-742B3278AB71}"/>
    <dataValidation type="list" allowBlank="1" showInputMessage="1" showErrorMessage="1" sqref="E2:E46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2025-12-01T18:22:42Z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