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75" documentId="120_S{2AC9BD13-BADA-5192-A53E-5A8FF88502F6}" xr6:coauthVersionLast="47" xr6:coauthVersionMax="47" xr10:uidLastSave="{D5A0F66D-4316-4367-9A0E-42CB51EA6E8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D6" i="3"/>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<sst xmlns="http://schemas.openxmlformats.org/spreadsheetml/2006/main" count="180288" uniqueCount="39128">
  <si>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</si>
  <si>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</si>
  <si>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</si>
  <si>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</si>
  <si>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</si>
  <si>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</si>
  <si>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</si>
  <si>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</si>
  <si>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</si>
  <si>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</si>
  <si>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</si>
  <si>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</si>
  <si>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</si>
  <si>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</si>
  <si>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</si>
  <si>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</si>
  <si>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</si>
  <si>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</si>
  <si>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</si>
  <si>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</si>
  <si>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</si>
  <si>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</si>
  <si>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</si>
  <si>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</si>
  <si>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</si>
  <si>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</si>
  <si>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</si>
  <si>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</si>
  <si>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</si>
  <si>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</si>
  <si>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</si>
  <si>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</si>
  <si>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</si>
  <si>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</si>
  <si>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</si>
  <si>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</si>
  <si>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</si>
  <si>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</si>
  <si>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</si>
  <si>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</si>
  <si>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</si>
  <si>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</si>
  <si>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</si>
  <si>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</si>
  <si>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</si>
  <si>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</si>
  <si>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</si>
  <si>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</si>
  <si>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</si>
  <si>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</si>
  <si>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</si>
  <si>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</si>
  <si>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</si>
  <si>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</si>
  <si>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</si>
  <si>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</si>
  <si>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</si>
  <si>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</si>
  <si>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</si>
  <si>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</si>
  <si>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</si>
  <si>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</si>
  <si>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</si>
  <si>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</si>
  <si>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</si>
  <si>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</si>
  <si>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</si>
  <si>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</si>
  <si>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</si>
  <si>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</si>
  <si>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</si>
  <si>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</si>
  <si>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</si>
  <si>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</si>
  <si>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</si>
  <si>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</si>
  <si>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</si>
  <si>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</si>
  <si>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</si>
  <si>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</si>
  <si>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</si>
  <si>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</si>
  <si>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</si>
  <si>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</si>
  <si>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</si>
  <si>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</si>
  <si>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</si>
  <si>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</si>
  <si>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</si>
  <si>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</si>
  <si>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</si>
  <si>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</si>
  <si>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</si>
  <si>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</si>
  <si>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</si>
  <si>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</si>
  <si>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</si>
  <si>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</si>
  <si>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</si>
  <si>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</si>
  <si>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</si>
  <si>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</si>
  <si>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</si>
  <si>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</si>
  <si>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</si>
  <si>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</si>
  <si>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</si>
  <si>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</si>
  <si>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</si>
  <si>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</si>
  <si>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</si>
  <si>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</si>
  <si>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</si>
  <si>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</si>
  <si>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</si>
  <si>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</si>
  <si>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</si>
  <si>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</si>
  <si>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</si>
  <si>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</si>
  <si>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</si>
  <si>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</si>
  <si>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</si>
  <si>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</si>
  <si>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</si>
  <si>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</si>
  <si>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</si>
  <si>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</si>
  <si>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</si>
  <si>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</si>
  <si>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</si>
  <si>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</si>
  <si>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</si>
  <si>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</si>
  <si>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</si>
  <si>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</si>
  <si>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</si>
  <si>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</si>
  <si>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</si>
  <si>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</si>
  <si>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</si>
  <si>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</si>
  <si>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</si>
  <si>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</si>
  <si>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</si>
  <si>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</si>
  <si>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</si>
  <si>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</si>
  <si>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</si>
  <si>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</si>
  <si>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</si>
  <si>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</si>
  <si>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</si>
  <si>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</si>
  <si>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</si>
  <si>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</si>
  <si>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</si>
  <si>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</si>
  <si>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</si>
  <si>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</si>
  <si>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</si>
  <si>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</si>
  <si>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</si>
  <si>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</si>
  <si>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</si>
  <si>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</si>
  <si>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</si>
  <si>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</si>
  <si>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</si>
  <si>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</si>
  <si>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</si>
  <si>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</si>
  <si>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</si>
  <si>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</si>
  <si>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</si>
  <si>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</si>
  <si>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</si>
  <si>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</si>
  <si>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</si>
  <si>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</si>
  <si>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</si>
  <si>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</si>
  <si>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</si>
  <si>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</si>
  <si>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</si>
  <si>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</si>
  <si>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</si>
  <si>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</si>
  <si>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</si>
  <si>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</si>
  <si>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</si>
  <si>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</si>
  <si>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</si>
  <si>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</si>
  <si>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</si>
  <si>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</si>
  <si>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</si>
  <si>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</si>
  <si>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</si>
  <si>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</si>
  <si>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</si>
  <si>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</si>
  <si>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</si>
  <si>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</si>
  <si>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</si>
  <si>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</si>
  <si>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</si>
  <si>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</si>
  <si>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</si>
  <si>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</si>
  <si>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</si>
  <si>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</si>
  <si>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</si>
  <si>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</si>
  <si>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</si>
  <si>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</si>
  <si>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</si>
  <si>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</si>
  <si>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</si>
  <si>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</si>
  <si>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</si>
  <si>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</si>
  <si>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</si>
  <si>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</si>
  <si>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</si>
  <si>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</si>
  <si>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</si>
  <si>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</si>
  <si>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</si>
  <si>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</si>
  <si>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</si>
  <si>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</si>
  <si>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</si>
  <si>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</si>
  <si>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</si>
  <si>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</si>
  <si>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</si>
  <si>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</si>
  <si>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</si>
  <si>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</si>
  <si>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</si>
  <si>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</si>
  <si>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</si>
  <si>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</si>
  <si>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</si>
  <si>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</si>
  <si>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</si>
  <si>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</si>
  <si>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</si>
  <si>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</si>
  <si>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</si>
  <si>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</si>
  <si>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</si>
  <si>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</si>
  <si>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</si>
  <si>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</si>
  <si>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</si>
  <si>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</si>
  <si>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</si>
  <si>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</si>
  <si>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</si>
  <si>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</si>
  <si>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</si>
  <si>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</si>
  <si>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</si>
  <si>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</si>
  <si>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</si>
  <si>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</si>
  <si>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</si>
  <si>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</si>
  <si>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</si>
  <si>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</si>
  <si>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</si>
  <si>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</si>
  <si>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</si>
  <si>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</si>
  <si>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</si>
  <si>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</si>
  <si>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</si>
  <si>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</si>
  <si>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</si>
  <si>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</si>
  <si>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</si>
  <si>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</si>
  <si>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</si>
  <si>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</si>
  <si>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</si>
  <si>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</si>
  <si>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</si>
  <si>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</si>
  <si>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</si>
  <si>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</si>
  <si>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</si>
  <si>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</si>
  <si>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</si>
  <si>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</si>
  <si>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</si>
  <si>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</si>
  <si>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</si>
  <si>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</si>
  <si>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</si>
  <si>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</si>
  <si>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</si>
  <si>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</si>
  <si>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</si>
  <si>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</si>
  <si>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</si>
  <si>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</si>
  <si>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</si>
  <si>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</si>
  <si>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</si>
  <si>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</si>
  <si>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</si>
  <si>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</si>
  <si>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</si>
  <si>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</si>
  <si>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</si>
  <si>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</si>
  <si>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</si>
  <si>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</si>
  <si>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</si>
  <si>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</si>
  <si>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</si>
  <si>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</si>
  <si>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</si>
  <si>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</si>
  <si>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</si>
  <si>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</si>
  <si>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</si>
  <si>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</si>
  <si>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</si>
  <si>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</si>
  <si>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</si>
  <si>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</si>
  <si>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</si>
  <si>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</si>
  <si>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</si>
  <si>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</si>
  <si>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</si>
  <si>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</si>
  <si>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</si>
  <si>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</si>
  <si>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</si>
  <si>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</si>
  <si>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</si>
  <si>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</si>
  <si>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</si>
  <si>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</si>
  <si>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</si>
  <si>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</si>
  <si>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</si>
  <si>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</si>
  <si>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</si>
  <si>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</si>
  <si>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</si>
  <si>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</si>
  <si>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</si>
  <si>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</si>
  <si>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</si>
  <si>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</si>
  <si>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</si>
  <si>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</si>
  <si>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</si>
  <si>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</si>
  <si>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</si>
  <si>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</si>
  <si>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</si>
  <si>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</si>
  <si>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</si>
  <si>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</si>
  <si>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</si>
  <si>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</si>
  <si>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</si>
  <si>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</si>
  <si>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</si>
  <si>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</si>
  <si>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</si>
  <si>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</si>
  <si>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</si>
  <si>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</si>
  <si>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</si>
  <si>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</si>
  <si>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</si>
  <si>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</si>
  <si>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</si>
  <si>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</si>
  <si>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</si>
  <si>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</si>
  <si>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</si>
  <si>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</si>
  <si>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</si>
  <si>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</si>
  <si>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</si>
  <si>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</si>
  <si>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</si>
  <si>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</si>
  <si>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</si>
  <si>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</si>
  <si>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</si>
  <si>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</si>
  <si>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</si>
  <si>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</si>
  <si>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</si>
  <si>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</si>
  <si>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</si>
  <si>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</si>
  <si>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</si>
  <si>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</si>
  <si>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</si>
  <si>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</si>
  <si>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</si>
  <si>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</si>
  <si>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</si>
  <si>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</si>
  <si>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</si>
  <si>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</si>
  <si>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</si>
  <si>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</si>
  <si>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</si>
  <si>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</si>
  <si>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</si>
  <si>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</si>
  <si>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</si>
  <si>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</si>
  <si>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</si>
  <si>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</si>
  <si>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</si>
  <si>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</si>
  <si>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</si>
  <si>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</si>
  <si>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</si>
  <si>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</si>
  <si>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</si>
  <si>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</si>
  <si>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</si>
  <si>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</si>
  <si>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</si>
  <si>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</si>
  <si>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</si>
  <si>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</si>
  <si>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</si>
  <si>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</si>
  <si>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</si>
  <si>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</si>
  <si>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</si>
  <si>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</si>
  <si>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</si>
  <si>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</si>
  <si>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</si>
  <si>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</si>
  <si>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</si>
  <si>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</si>
  <si>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</si>
  <si>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</si>
  <si>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</si>
  <si>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</si>
  <si>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</si>
  <si>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</si>
  <si>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</si>
  <si>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</si>
  <si>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</si>
  <si>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</si>
  <si>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</si>
  <si>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</si>
  <si>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</si>
  <si>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</si>
  <si>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</si>
  <si>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</si>
  <si>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</si>
  <si>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</si>
  <si>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</si>
  <si>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</si>
  <si>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</si>
  <si>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</si>
  <si>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</si>
  <si>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</si>
  <si>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</si>
  <si>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</si>
  <si>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</si>
  <si>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</si>
  <si>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</si>
  <si>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</si>
  <si>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</si>
  <si>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</si>
  <si>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</si>
  <si>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</si>
  <si>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</si>
  <si>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</si>
  <si>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</si>
  <si>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</si>
  <si>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</si>
  <si>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</si>
  <si>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</si>
  <si>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</si>
  <si>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</si>
  <si>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</si>
  <si>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</si>
  <si>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</si>
  <si>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</si>
  <si>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</si>
  <si>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</si>
  <si>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</si>
  <si>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</si>
  <si>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</si>
  <si>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</si>
  <si>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</si>
  <si>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</si>
  <si>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</si>
  <si>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</si>
  <si>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</si>
  <si>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</si>
  <si>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</si>
  <si>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</si>
  <si>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</si>
  <si>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</si>
  <si>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</si>
  <si>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</si>
  <si>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</si>
  <si>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</si>
  <si>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</si>
  <si>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</si>
  <si>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</si>
  <si>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</si>
  <si>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</si>
  <si>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</si>
  <si>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</si>
  <si>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</si>
  <si>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</si>
  <si>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</si>
  <si>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</si>
  <si>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</si>
  <si>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</si>
  <si>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</si>
  <si>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</si>
  <si>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</si>
  <si>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</si>
  <si>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</si>
  <si>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</si>
  <si>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</si>
  <si>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</si>
  <si>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</si>
  <si>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</si>
  <si>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</si>
  <si>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</si>
  <si>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</si>
  <si>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</si>
  <si>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</si>
  <si>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</si>
  <si>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</si>
  <si>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</si>
  <si>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</si>
  <si>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</si>
  <si>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</si>
  <si>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</si>
  <si>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</si>
  <si>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</si>
  <si>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</si>
  <si>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</si>
  <si>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</si>
  <si>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</si>
  <si>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</si>
  <si>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</si>
  <si>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</si>
  <si>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</si>
  <si>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</si>
  <si>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</si>
  <si>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</si>
  <si>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</si>
  <si>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</si>
  <si>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</si>
  <si>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</si>
  <si>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</si>
  <si>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</si>
  <si>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</si>
  <si>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</si>
  <si>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</si>
  <si>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</si>
  <si>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</si>
  <si>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</si>
  <si>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</si>
  <si>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</si>
  <si>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</si>
  <si>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</si>
  <si>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</si>
  <si>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</si>
  <si>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</si>
  <si>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</si>
  <si>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</si>
  <si>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</si>
  <si>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</si>
  <si>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</si>
  <si>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</si>
  <si>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</si>
  <si>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</si>
  <si>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</si>
  <si>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</si>
  <si>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</si>
  <si>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</si>
  <si>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</si>
  <si>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</si>
  <si>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</si>
  <si>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</si>
  <si>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</si>
  <si>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</si>
  <si>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</si>
  <si>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</si>
  <si>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</si>
  <si>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</si>
  <si>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</si>
  <si>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</si>
  <si>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</si>
  <si>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</si>
  <si>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</si>
  <si>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</si>
  <si>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</si>
  <si>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</si>
  <si>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</si>
  <si>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</si>
  <si>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</si>
  <si>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</si>
  <si>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</si>
  <si>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</si>
  <si>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</si>
  <si>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</si>
  <si>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</si>
  <si>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</si>
  <si>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</si>
  <si>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</si>
  <si>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</si>
  <si>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</si>
  <si>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</si>
  <si>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</si>
  <si>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</si>
  <si>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</si>
  <si>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</si>
  <si>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</si>
  <si>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</si>
  <si>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</si>
  <si>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</si>
  <si>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</si>
  <si>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</si>
  <si>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</si>
  <si>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</si>
  <si>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</si>
  <si>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</si>
  <si>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</si>
  <si>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</si>
  <si>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</si>
  <si>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</si>
  <si>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</si>
  <si>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</si>
  <si>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</si>
  <si>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</si>
  <si>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</si>
  <si>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</si>
  <si>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</si>
  <si>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</si>
  <si>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</si>
  <si>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</si>
  <si>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</si>
  <si>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</si>
  <si>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</si>
  <si>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</si>
  <si>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</si>
  <si>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</si>
  <si>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</si>
  <si>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</si>
  <si>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</si>
  <si>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</si>
  <si>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</si>
  <si>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</si>
  <si>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</si>
  <si>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</si>
  <si>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</si>
  <si>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</si>
  <si>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</si>
  <si>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</si>
  <si>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</si>
  <si>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</si>
  <si>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</si>
  <si>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</si>
  <si>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</si>
  <si>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</si>
  <si>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</si>
  <si>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</si>
  <si>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</si>
  <si>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</si>
  <si>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</si>
  <si>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</si>
  <si>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</si>
  <si>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</si>
  <si>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</si>
  <si>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</si>
  <si>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</si>
  <si>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</si>
  <si>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</si>
  <si>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</si>
  <si>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</si>
  <si>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</si>
  <si>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</si>
  <si>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</si>
  <si>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</si>
  <si>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</si>
  <si>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</si>
  <si>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</si>
  <si>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</si>
  <si>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</si>
  <si>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</si>
  <si>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</si>
  <si>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</si>
  <si>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</si>
  <si>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</si>
  <si>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</si>
  <si>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</si>
  <si>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</si>
  <si>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</si>
  <si>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</si>
  <si>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</si>
  <si>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</si>
  <si>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</si>
  <si>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</si>
  <si>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</si>
  <si>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</si>
  <si>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</si>
  <si>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</si>
  <si>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</si>
  <si>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</si>
  <si>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</si>
  <si>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</si>
  <si>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</si>
  <si>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</si>
  <si>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</si>
  <si>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</si>
  <si>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</si>
  <si>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</si>
  <si>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</si>
  <si>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</si>
  <si>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</si>
  <si>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</si>
  <si>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</si>
  <si>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</si>
  <si>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</si>
  <si>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</si>
  <si>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</si>
  <si>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</si>
  <si>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</si>
  <si>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</si>
  <si>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</si>
  <si>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</si>
  <si>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</si>
  <si>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</si>
  <si>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</si>
  <si>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</si>
  <si>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</si>
  <si>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</si>
  <si>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</si>
  <si>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</si>
  <si>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</si>
  <si>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</si>
  <si>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</si>
  <si>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</si>
  <si>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</si>
  <si>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</si>
  <si>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</si>
  <si>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</si>
  <si>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</si>
  <si>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</si>
  <si>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</si>
  <si>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</si>
  <si>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</si>
  <si>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</si>
  <si>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</si>
  <si>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</si>
  <si>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</si>
  <si>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</si>
  <si>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</si>
  <si>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</si>
  <si>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</si>
  <si>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</si>
  <si>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</si>
  <si>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</si>
  <si>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</si>
  <si>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</si>
  <si>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</si>
  <si>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</si>
  <si>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</si>
  <si>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</si>
  <si>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</si>
  <si>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</si>
  <si>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</si>
  <si>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</si>
  <si>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</si>
  <si>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</si>
  <si>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</si>
  <si>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</si>
  <si>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</si>
  <si>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</si>
  <si>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</si>
  <si>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</si>
  <si>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</si>
  <si>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</si>
  <si>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</si>
  <si>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</si>
  <si>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</si>
  <si>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</si>
  <si>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</si>
  <si>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</si>
  <si>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</si>
  <si>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</si>
  <si>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</si>
  <si>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</si>
  <si>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</si>
  <si>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</si>
  <si>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</si>
  <si>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</si>
  <si>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</si>
  <si>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</si>
  <si>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</si>
  <si>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</si>
  <si>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</si>
  <si>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</si>
  <si>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</si>
  <si>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</si>
  <si>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</si>
  <si>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</si>
  <si>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</si>
  <si>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</si>
  <si>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</si>
  <si>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</si>
  <si>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</si>
  <si>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</si>
  <si>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</si>
  <si>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</si>
  <si>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</si>
  <si>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</si>
  <si>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</si>
  <si>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</si>
  <si>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</si>
  <si>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</si>
  <si>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</si>
  <si>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</si>
  <si>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</si>
  <si>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</si>
  <si>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</si>
  <si>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</si>
  <si>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</si>
  <si>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</si>
  <si>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</si>
  <si>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</si>
  <si>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</si>
  <si>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</si>
  <si>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</si>
  <si>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</si>
  <si>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</si>
  <si>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</si>
  <si>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</si>
  <si>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</si>
  <si>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</si>
  <si>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</si>
  <si>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</si>
  <si>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</si>
  <si>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</si>
  <si>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</si>
  <si>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</si>
  <si>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</si>
  <si>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</si>
  <si>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</si>
  <si>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</si>
  <si>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</si>
  <si>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</si>
  <si>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</si>
  <si>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</si>
  <si>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</si>
  <si>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</si>
  <si>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</si>
  <si>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</si>
  <si>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</si>
  <si>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</si>
  <si>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</si>
  <si>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</si>
  <si>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</si>
  <si>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</si>
  <si>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</si>
  <si>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</si>
  <si>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</si>
  <si>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</si>
  <si>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</si>
  <si>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</si>
  <si>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</si>
  <si>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</si>
  <si>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</si>
  <si>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</si>
  <si>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</si>
  <si>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</si>
  <si>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</si>
  <si>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</si>
  <si>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</si>
  <si>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</si>
  <si>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</si>
  <si>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</si>
  <si>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</si>
  <si>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</si>
  <si>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</si>
  <si>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</si>
  <si>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</si>
  <si>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</si>
  <si>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</si>
  <si>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</si>
  <si>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</si>
  <si>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</si>
  <si>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</si>
  <si>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</si>
  <si>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</si>
  <si>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</si>
  <si>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</si>
  <si>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</si>
  <si>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</si>
  <si>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</si>
  <si>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</si>
  <si>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</si>
  <si>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</si>
  <si>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</si>
  <si>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</si>
  <si>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</si>
  <si>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</si>
  <si>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</si>
  <si>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</si>
  <si>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</si>
  <si>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</si>
  <si>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</si>
  <si>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</si>
  <si>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</si>
  <si>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</si>
  <si>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</si>
  <si>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</si>
  <si>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</si>
  <si>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</si>
  <si>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</si>
  <si>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</si>
  <si>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</si>
  <si>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</si>
  <si>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</si>
  <si>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</si>
  <si>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</si>
  <si>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</si>
  <si>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</si>
  <si>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</si>
  <si>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</si>
  <si>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</si>
  <si>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</si>
  <si>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</si>
  <si>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</si>
  <si>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</si>
  <si>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</si>
  <si>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</si>
  <si>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</si>
  <si>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</si>
  <si>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</si>
  <si>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</si>
  <si>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</si>
  <si>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</si>
  <si>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</si>
  <si>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</si>
  <si>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</si>
  <si>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</si>
  <si>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</si>
  <si>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</si>
  <si>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</si>
  <si>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</si>
  <si>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</si>
  <si>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</si>
  <si>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</si>
  <si>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</si>
  <si>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</si>
  <si>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</si>
  <si>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</si>
  <si>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</si>
  <si>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</si>
  <si>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</si>
  <si>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</si>
  <si>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</si>
  <si>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</si>
  <si>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</si>
  <si>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</si>
  <si>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</si>
  <si>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</si>
  <si>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</si>
  <si>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</si>
  <si>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</si>
  <si>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</si>
  <si>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</si>
  <si>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</si>
  <si>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</si>
  <si>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</si>
  <si>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</si>
  <si>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</si>
  <si>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</si>
  <si>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</si>
  <si>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</si>
  <si>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</si>
  <si>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</si>
  <si>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</si>
  <si>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</si>
  <si>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</si>
  <si>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</si>
  <si>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</si>
  <si>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</si>
  <si>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</si>
  <si>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</si>
  <si>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</si>
  <si>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</si>
  <si>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</si>
  <si>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</si>
  <si>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</si>
  <si>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</si>
  <si>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</si>
  <si>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</si>
  <si>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</si>
  <si>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</si>
  <si>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</si>
  <si>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</si>
  <si>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</si>
  <si>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</si>
  <si>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</si>
  <si>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</si>
  <si>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</si>
  <si>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</si>
  <si>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</si>
  <si>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</si>
  <si>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</si>
  <si>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</si>
  <si>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</si>
  <si>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</si>
  <si>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</si>
  <si>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</si>
  <si>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</si>
  <si>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</si>
  <si>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</si>
  <si>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</si>
  <si>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</si>
  <si>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</si>
  <si>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</si>
  <si>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</si>
  <si>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</si>
  <si>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</si>
  <si>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</si>
  <si>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</si>
  <si>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</si>
  <si>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</si>
  <si>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</si>
  <si>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</si>
  <si>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</si>
  <si>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</si>
  <si>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</si>
  <si>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</si>
  <si>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</si>
  <si>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</si>
  <si>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</si>
  <si>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</si>
  <si>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</si>
  <si>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</si>
  <si>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</si>
  <si>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</si>
  <si>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</si>
  <si>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</si>
  <si>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</si>
  <si>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</si>
  <si>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</si>
  <si>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</si>
  <si>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</si>
  <si>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</si>
  <si>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</si>
  <si>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</si>
  <si>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</si>
  <si>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</si>
  <si>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</si>
  <si>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</si>
  <si>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</si>
  <si>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</si>
  <si>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</si>
  <si>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</si>
  <si>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</si>
  <si>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</si>
  <si>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</si>
  <si>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</si>
  <si>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</si>
  <si>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</si>
  <si>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</si>
  <si>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</si>
  <si>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</si>
  <si>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</si>
  <si>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</si>
  <si>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</si>
  <si>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</si>
  <si>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</si>
  <si>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</si>
  <si>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</si>
  <si>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</si>
  <si>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</si>
  <si>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</si>
  <si>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</si>
  <si>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</si>
  <si>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</si>
  <si>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</si>
  <si>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</si>
  <si>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</si>
  <si>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</si>
  <si>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</si>
  <si>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</si>
  <si>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</si>
  <si>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</si>
  <si>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</si>
  <si>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</si>
  <si>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</si>
  <si>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</si>
  <si>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</si>
  <si>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</si>
  <si>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</si>
  <si>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</si>
  <si>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</si>
  <si>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</si>
  <si>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</si>
  <si>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</si>
  <si>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</si>
  <si>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</si>
  <si>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</si>
  <si>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</si>
  <si>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</si>
  <si>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</si>
  <si>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</si>
  <si>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</si>
  <si>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</si>
  <si>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</si>
  <si>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</si>
  <si>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</si>
  <si>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</si>
  <si>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</si>
  <si>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</si>
  <si>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</si>
  <si>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</si>
  <si>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</si>
  <si>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</si>
  <si>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</si>
  <si>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</si>
  <si>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</si>
  <si>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</si>
  <si>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</si>
  <si>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</si>
  <si>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</si>
  <si>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</si>
  <si>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</si>
  <si>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</si>
  <si>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</si>
  <si>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</si>
  <si>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</si>
  <si>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</si>
  <si>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</si>
  <si>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</si>
  <si>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</si>
  <si>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</si>
  <si>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</si>
  <si>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</si>
  <si>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</si>
  <si>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</si>
  <si>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</si>
  <si>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</si>
  <si>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</si>
  <si>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</si>
  <si>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</si>
  <si>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</si>
  <si>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</si>
  <si>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</si>
  <si>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</si>
  <si>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</si>
  <si>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</si>
  <si>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</si>
  <si>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</si>
  <si>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</si>
  <si>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</si>
  <si>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</si>
  <si>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</si>
  <si>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</si>
  <si>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</si>
  <si>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</si>
  <si>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</si>
  <si>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</si>
  <si>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</si>
  <si>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</si>
  <si>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</si>
  <si>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</si>
  <si>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</si>
  <si>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</si>
  <si>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</si>
  <si>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</si>
  <si>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</si>
  <si>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</si>
  <si>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</si>
  <si>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</si>
  <si>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</si>
  <si>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</si>
  <si>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</si>
  <si>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</si>
  <si>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</si>
  <si>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</si>
  <si>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</si>
  <si>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</si>
  <si>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</si>
  <si>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</si>
  <si>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</si>
  <si>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</si>
  <si>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</si>
  <si>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</si>
  <si>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</si>
  <si>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</si>
  <si>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</si>
  <si>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</si>
  <si>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</si>
  <si>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</si>
  <si>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</si>
  <si>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</si>
  <si>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</si>
  <si>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</si>
  <si>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</si>
  <si>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</si>
  <si>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</si>
  <si>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</si>
  <si>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</si>
  <si>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</si>
  <si>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</si>
  <si>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</si>
  <si>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</si>
  <si>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</si>
  <si>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</si>
  <si>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</si>
  <si>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</si>
  <si>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</si>
  <si>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</si>
  <si>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</si>
  <si>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</si>
  <si>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</si>
  <si>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</si>
  <si>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</si>
  <si>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</si>
  <si>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</si>
  <si>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</si>
  <si>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</si>
  <si>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</si>
  <si>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</si>
  <si>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</si>
  <si>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</si>
  <si>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</si>
  <si>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</si>
  <si>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</si>
  <si>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</si>
  <si>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</si>
  <si>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</si>
  <si>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</si>
  <si>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</si>
  <si>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</si>
  <si>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</si>
  <si>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</si>
  <si>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</si>
  <si>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</si>
  <si>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</si>
  <si>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</si>
  <si>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</si>
  <si>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</si>
  <si>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</si>
  <si>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</si>
  <si>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</si>
  <si>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</si>
  <si>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</si>
  <si>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</si>
  <si>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</si>
  <si>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</si>
  <si>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</si>
  <si>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</si>
  <si>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</si>
  <si>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</si>
  <si>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</si>
  <si>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</si>
  <si>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</si>
  <si>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</si>
  <si>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</si>
  <si>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</si>
  <si>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</si>
  <si>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</si>
  <si>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</si>
  <si>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</si>
  <si>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</si>
  <si>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</si>
  <si>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</si>
  <si>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</si>
  <si>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</si>
  <si>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</si>
  <si>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</si>
  <si>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</si>
  <si>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</si>
  <si>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</si>
  <si>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</si>
  <si>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</si>
  <si>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</si>
  <si>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</si>
  <si>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</si>
  <si>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</si>
  <si>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</si>
  <si>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</si>
  <si>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</si>
  <si>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</si>
  <si>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</si>
  <si>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</si>
  <si>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</si>
  <si>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</si>
  <si>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</si>
  <si>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</si>
  <si>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</si>
  <si>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</si>
  <si>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</si>
  <si>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</si>
  <si>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</si>
  <si>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</si>
  <si>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</si>
  <si>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</si>
  <si>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</si>
  <si>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</si>
  <si>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</si>
  <si>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</si>
  <si>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</si>
  <si>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</si>
  <si>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</si>
  <si>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</si>
  <si>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</si>
  <si>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</si>
  <si>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</si>
  <si>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</si>
  <si>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</si>
  <si>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</si>
  <si>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</si>
  <si>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</si>
  <si>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</si>
  <si>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</si>
  <si>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</si>
  <si>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</si>
  <si>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</si>
  <si>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</si>
  <si>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</si>
  <si>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</si>
  <si>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</si>
  <si>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</si>
  <si>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</si>
  <si>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</si>
  <si>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</si>
  <si>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</si>
  <si>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</si>
  <si>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</si>
  <si>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</si>
  <si>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</si>
  <si>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</si>
  <si>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</si>
  <si>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</si>
  <si>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</si>
  <si>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</si>
  <si>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</si>
  <si>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</si>
  <si>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</si>
  <si>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</si>
  <si>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</si>
  <si>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</si>
  <si>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</si>
  <si>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</si>
  <si>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</si>
  <si>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</si>
  <si>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</si>
  <si>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</si>
  <si>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</si>
  <si>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</si>
  <si>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</si>
  <si>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</si>
  <si>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</si>
  <si>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</si>
  <si>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</si>
  <si>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</si>
  <si>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</si>
  <si>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</si>
  <si>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</si>
  <si>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</si>
  <si>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</si>
  <si>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</si>
  <si>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</si>
  <si>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</si>
  <si>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</si>
  <si>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</si>
  <si>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</si>
  <si>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</si>
  <si>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</si>
  <si>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</si>
  <si>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</si>
  <si>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</si>
  <si>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</si>
  <si>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</si>
  <si>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</si>
  <si>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</si>
  <si>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</si>
  <si>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</si>
  <si>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</si>
  <si>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</si>
  <si>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</si>
  <si>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</si>
  <si>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</si>
  <si>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</si>
  <si>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</si>
  <si>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</si>
  <si>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</si>
  <si>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</si>
  <si>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</si>
  <si>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</si>
  <si>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</si>
  <si>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</si>
  <si>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</si>
  <si>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</si>
  <si>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</si>
  <si>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</si>
  <si>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</si>
  <si>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</si>
  <si>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</si>
  <si>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</si>
  <si>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</si>
  <si>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</si>
  <si>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</si>
  <si>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</si>
  <si>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</si>
  <si>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</si>
  <si>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</si>
  <si>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</si>
  <si>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</si>
  <si>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</si>
  <si>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</si>
  <si>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</si>
  <si>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</si>
  <si>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</si>
  <si>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</si>
  <si>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</si>
  <si>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</si>
  <si>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</si>
  <si>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</si>
  <si>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</si>
  <si>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</si>
  <si>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</si>
  <si>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</si>
  <si>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</si>
  <si>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</si>
  <si>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</si>
  <si>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</si>
  <si>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</si>
  <si>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</si>
  <si>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</si>
  <si>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</si>
  <si>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</si>
  <si>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</si>
  <si>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</si>
  <si>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</si>
  <si>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</si>
  <si>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</si>
  <si>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</si>
  <si>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</si>
  <si>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</si>
  <si>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</si>
  <si>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</si>
  <si>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</si>
  <si>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</si>
  <si>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</si>
  <si>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</si>
  <si>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</si>
  <si>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</si>
  <si>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</si>
  <si>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</si>
  <si>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</si>
  <si>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</si>
  <si>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</si>
  <si>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</si>
  <si>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</si>
  <si>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</si>
  <si>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</si>
  <si>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</si>
  <si>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</si>
  <si>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</si>
  <si>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</si>
  <si>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</si>
  <si>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</si>
  <si>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</si>
  <si>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</si>
  <si>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</si>
  <si>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</si>
  <si>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</si>
  <si>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</si>
  <si>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</si>
  <si>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</si>
  <si>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</si>
  <si>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</si>
  <si>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</si>
  <si>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</si>
  <si>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</si>
  <si>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</si>
  <si>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</si>
  <si>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</si>
  <si>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</si>
  <si>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</si>
  <si>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</si>
  <si>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</si>
  <si>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</si>
  <si>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</si>
  <si>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</si>
  <si>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</si>
  <si>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</si>
  <si>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</si>
  <si>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</si>
  <si>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</si>
  <si>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</si>
  <si>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</si>
  <si>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</si>
  <si>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</si>
  <si>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</si>
  <si>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</si>
  <si>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</si>
  <si>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</si>
  <si>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</si>
  <si>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</si>
  <si>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</si>
  <si>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</si>
  <si>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</si>
  <si>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</si>
  <si>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</si>
  <si>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</si>
  <si>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</si>
  <si>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</si>
  <si>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</si>
  <si>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</si>
  <si>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</si>
  <si>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</si>
  <si>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</si>
  <si>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</si>
  <si>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</si>
  <si>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</si>
  <si>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</si>
  <si>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</si>
  <si>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</si>
  <si>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</si>
  <si>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</si>
  <si>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</si>
  <si>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</si>
  <si>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</si>
  <si>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</si>
  <si>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</si>
  <si>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</si>
  <si>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</si>
  <si>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</si>
  <si>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</si>
  <si>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</si>
  <si>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</si>
  <si>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</si>
  <si>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</si>
  <si>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</si>
  <si>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</si>
  <si>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</si>
  <si>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</si>
  <si>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</si>
  <si>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</si>
  <si>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</si>
  <si>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</si>
  <si>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</si>
  <si>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</si>
  <si>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</si>
  <si>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</si>
  <si>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</si>
  <si>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</si>
  <si>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</si>
  <si>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</si>
  <si>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</si>
  <si>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</si>
  <si>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</si>
  <si>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</si>
  <si>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</si>
  <si>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</si>
  <si>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</si>
  <si>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</si>
  <si>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</si>
  <si>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</si>
  <si>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</si>
  <si>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</si>
  <si>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</si>
  <si>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</si>
  <si>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</si>
  <si>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</si>
  <si>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</si>
  <si>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</si>
  <si>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</si>
  <si>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</si>
  <si>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</si>
  <si>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</si>
  <si>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</si>
  <si>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</si>
  <si>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</si>
  <si>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</si>
  <si>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</si>
  <si>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</si>
  <si>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</si>
  <si>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</si>
  <si>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</si>
  <si>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</si>
  <si>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</si>
  <si>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</si>
  <si>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</si>
  <si>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</si>
  <si>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</si>
  <si>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</si>
  <si>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</si>
  <si>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</si>
  <si>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</si>
  <si>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</si>
  <si>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</si>
  <si>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</si>
  <si>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</si>
  <si>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</si>
  <si>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</si>
  <si>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</si>
  <si>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</si>
  <si>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</si>
  <si>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</si>
  <si>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</si>
  <si>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</si>
  <si>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</si>
  <si>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</si>
  <si>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</si>
  <si>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</si>
  <si>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</si>
  <si>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</si>
  <si>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</si>
  <si>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</si>
  <si>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</si>
  <si>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</si>
  <si>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</si>
  <si>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</si>
  <si>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</si>
  <si>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</si>
  <si>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</si>
  <si>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</si>
  <si>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</si>
  <si>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</si>
  <si>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</si>
  <si>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</si>
  <si>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</si>
  <si>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</si>
  <si>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</si>
  <si>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</si>
  <si>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</si>
  <si>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</si>
  <si>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</si>
  <si>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</si>
  <si>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</si>
  <si>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</si>
  <si>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</si>
  <si>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</si>
  <si>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</si>
  <si>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</si>
  <si>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</si>
  <si>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</si>
  <si>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</si>
  <si>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</si>
  <si>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</si>
  <si>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</si>
  <si>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</si>
  <si>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</si>
  <si>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</si>
  <si>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</si>
  <si>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</si>
  <si>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</si>
  <si>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</si>
  <si>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</si>
  <si>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</si>
  <si>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</si>
  <si>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</si>
  <si>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</si>
  <si>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</si>
  <si>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</si>
  <si>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</si>
  <si>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</si>
  <si>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</si>
  <si>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</si>
  <si>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</si>
  <si>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</si>
  <si>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</si>
  <si>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</si>
  <si>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</si>
  <si>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</si>
  <si>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</si>
  <si>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</si>
  <si>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</si>
  <si>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</si>
  <si>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</si>
  <si>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</si>
  <si>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</si>
  <si>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</si>
  <si>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</si>
  <si>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</si>
  <si>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</si>
  <si>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</si>
  <si>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</si>
  <si>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</si>
  <si>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</si>
  <si>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</si>
  <si>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</si>
  <si>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</si>
  <si>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</si>
  <si>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</si>
  <si>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</si>
  <si>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</si>
  <si>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</si>
  <si>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</si>
  <si>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</si>
  <si>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</si>
  <si>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</si>
  <si>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</si>
  <si>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</si>
  <si>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</si>
  <si>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</si>
  <si>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</si>
  <si>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</si>
  <si>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</si>
  <si>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</si>
  <si>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</si>
  <si>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</si>
  <si>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</si>
  <si>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</si>
  <si>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</si>
  <si>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</si>
  <si>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</si>
  <si>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</si>
  <si>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</si>
  <si>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</si>
  <si>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</si>
  <si>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</si>
  <si>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</si>
  <si>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</si>
  <si>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</si>
  <si>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</si>
  <si>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</si>
  <si>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</si>
  <si>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</si>
  <si>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</si>
  <si>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</si>
  <si>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</si>
  <si>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</si>
  <si>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</si>
  <si>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</si>
  <si>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</si>
  <si>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</si>
  <si>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</si>
  <si>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</si>
  <si>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</si>
  <si>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</si>
  <si>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</si>
  <si>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</si>
  <si>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</si>
  <si>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</si>
  <si>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</si>
  <si>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</si>
  <si>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</si>
  <si>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</si>
  <si>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</si>
  <si>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</si>
  <si>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</si>
  <si>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</si>
  <si>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</si>
  <si>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</si>
  <si>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</si>
  <si>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</si>
  <si>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</si>
  <si>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</si>
  <si>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</si>
  <si>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</si>
  <si>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</si>
  <si>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</si>
  <si>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</si>
  <si>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</si>
  <si>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</si>
  <si>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</si>
  <si>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</si>
  <si>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</si>
  <si>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</si>
  <si>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</si>
  <si>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</si>
  <si>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</si>
  <si>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</si>
  <si>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</si>
  <si>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</si>
  <si>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</si>
  <si>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</si>
  <si>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</si>
  <si>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</si>
  <si>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</si>
  <si>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</si>
  <si>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</si>
  <si>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</si>
  <si>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</si>
  <si>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</si>
  <si>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</si>
  <si>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</si>
  <si>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</si>
  <si>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</si>
  <si>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</si>
  <si>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</si>
  <si>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</si>
  <si>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</si>
  <si>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</si>
  <si>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</si>
  <si>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</si>
  <si>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</si>
  <si>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</si>
  <si>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</si>
  <si>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</si>
  <si>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</si>
  <si>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</si>
  <si>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</si>
  <si>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</si>
  <si>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</si>
  <si>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</si>
  <si>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</si>
  <si>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</si>
  <si>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</si>
  <si>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</si>
  <si>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</si>
  <si>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</si>
  <si>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</si>
  <si>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</si>
  <si>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</si>
  <si>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</si>
  <si>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</si>
  <si>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</si>
  <si>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</si>
  <si>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</si>
  <si>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</si>
  <si>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</si>
  <si>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</si>
  <si>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</si>
  <si>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</si>
  <si>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</si>
  <si>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</si>
  <si>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</si>
  <si>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</si>
  <si>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</si>
  <si>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</si>
  <si>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</si>
  <si>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</si>
  <si>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</si>
  <si>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</si>
  <si>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</si>
  <si>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</si>
  <si>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</si>
  <si>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</si>
  <si>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</si>
  <si>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</si>
  <si>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</si>
  <si>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</si>
  <si>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</si>
  <si>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</si>
  <si>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</si>
  <si>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</si>
  <si>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</si>
  <si>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</si>
  <si>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</si>
  <si>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</si>
  <si>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</si>
  <si>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</si>
  <si>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</si>
  <si>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</si>
  <si>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</si>
  <si>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</si>
  <si>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</si>
  <si>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</si>
  <si>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</si>
  <si>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</si>
  <si>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</si>
  <si>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</si>
  <si>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</si>
  <si>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</si>
  <si>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</si>
  <si>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</si>
  <si>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</si>
  <si>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</si>
  <si>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</si>
  <si>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</si>
  <si>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</si>
  <si>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</si>
  <si>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</si>
  <si>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</si>
  <si>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</si>
  <si>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</si>
  <si>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</si>
  <si>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</si>
  <si>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</si>
  <si>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</si>
  <si>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</si>
  <si>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</si>
  <si>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</si>
  <si>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</si>
  <si>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</si>
  <si>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</si>
  <si>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</si>
  <si>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</si>
  <si>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</si>
  <si>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</si>
  <si>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</si>
  <si>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</si>
  <si>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</si>
  <si>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</si>
  <si>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</si>
  <si>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</si>
  <si>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</si>
  <si>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</si>
  <si>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</si>
  <si>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</si>
  <si>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</si>
  <si>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</si>
  <si>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</si>
  <si>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</si>
  <si>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</si>
  <si>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</si>
  <si>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</si>
  <si>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</si>
  <si>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</si>
  <si>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</si>
  <si>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</si>
  <si>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</si>
  <si>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</si>
  <si>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</si>
  <si>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</si>
  <si>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</si>
  <si>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</si>
  <si>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</si>
  <si>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</si>
  <si>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</si>
  <si>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</si>
  <si>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</si>
  <si>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</si>
  <si>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</si>
  <si>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</si>
  <si>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</si>
  <si>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</si>
  <si>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</si>
  <si>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</si>
  <si>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</si>
  <si>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</si>
  <si>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</si>
  <si>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</si>
  <si>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</si>
  <si>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</si>
  <si>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</si>
  <si>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</si>
  <si>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</si>
  <si>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</si>
  <si>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</si>
  <si>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</si>
  <si>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</si>
  <si>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</si>
  <si>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</si>
  <si>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</si>
  <si>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</si>
  <si>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</si>
  <si>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</si>
  <si>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</si>
  <si>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</si>
  <si>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</si>
  <si>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</si>
  <si>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</si>
  <si>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</si>
  <si>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</si>
  <si>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</si>
  <si>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</si>
  <si>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</si>
  <si>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</si>
  <si>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</si>
  <si>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</si>
  <si>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</si>
  <si>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</si>
  <si>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</si>
  <si>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</si>
  <si>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</si>
  <si>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</si>
  <si>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</si>
  <si>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</si>
  <si>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</si>
  <si>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</si>
  <si>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</si>
  <si>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</si>
  <si>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</si>
  <si>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</si>
  <si>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</si>
  <si>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</si>
  <si>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</si>
  <si>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</si>
  <si>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</si>
  <si>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</si>
  <si>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</si>
  <si>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</si>
  <si>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</si>
  <si>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</si>
  <si>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</si>
  <si>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</si>
  <si>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</si>
  <si>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</si>
  <si>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</si>
  <si>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</si>
  <si>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</si>
  <si>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</si>
  <si>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</si>
  <si>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</si>
  <si>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</si>
  <si>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</si>
  <si>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</si>
  <si>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</si>
  <si>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</si>
  <si>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</si>
  <si>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</si>
  <si>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</si>
  <si>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</si>
  <si>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</si>
  <si>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</si>
  <si>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</si>
  <si>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</si>
  <si>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</si>
  <si>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</si>
  <si>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</si>
  <si>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</si>
  <si>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</si>
  <si>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</si>
  <si>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</si>
  <si>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</si>
  <si>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</si>
  <si>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</si>
  <si>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</si>
  <si>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</si>
  <si>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</si>
  <si>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</si>
  <si>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</si>
  <si>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</si>
  <si>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</si>
  <si>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</si>
  <si>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</si>
  <si>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</si>
  <si>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</si>
  <si>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</si>
  <si>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</si>
  <si>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</si>
  <si>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</si>
  <si>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</si>
  <si>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</si>
  <si>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</si>
  <si>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</si>
  <si>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</si>
  <si>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</si>
  <si>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</si>
  <si>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</si>
  <si>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</si>
  <si>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</si>
  <si>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</si>
  <si>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</si>
  <si>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</si>
  <si>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</si>
  <si>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</si>
  <si>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</si>
  <si>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</si>
  <si>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</si>
  <si>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</si>
  <si>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</si>
  <si>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</si>
  <si>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</si>
  <si>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</si>
  <si>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</si>
  <si>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</si>
  <si>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</si>
  <si>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</si>
  <si>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</si>
  <si>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</si>
  <si>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</si>
  <si>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</si>
  <si>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</si>
  <si>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</si>
  <si>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</si>
  <si>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</si>
  <si>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</si>
  <si>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</si>
  <si>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</si>
  <si>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</si>
  <si>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</si>
  <si>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</si>
  <si>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</si>
  <si>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</si>
  <si>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</si>
  <si>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</si>
  <si>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</si>
  <si>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</si>
  <si>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</si>
  <si>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</si>
  <si>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</si>
  <si>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</si>
  <si>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</si>
  <si>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</si>
  <si>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</si>
  <si>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</si>
  <si>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</si>
  <si>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</si>
  <si>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</si>
  <si>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</si>
  <si>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</si>
  <si>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</si>
  <si>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</si>
  <si>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</si>
  <si>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</si>
  <si>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</si>
  <si>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</si>
  <si>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</si>
  <si>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</si>
  <si>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</si>
  <si>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</si>
  <si>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</si>
  <si>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</si>
  <si>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</si>
  <si>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</si>
  <si>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</si>
  <si>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</si>
  <si>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</si>
  <si>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</si>
  <si>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</si>
  <si>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</si>
  <si>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</si>
  <si>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</si>
  <si>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</si>
  <si>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</si>
  <si>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</si>
  <si>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</si>
  <si>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</si>
  <si>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</si>
  <si>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</si>
  <si>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</si>
  <si>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</si>
  <si>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</si>
  <si>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</si>
  <si>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</si>
  <si>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</si>
  <si>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</si>
  <si>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</si>
  <si>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</si>
  <si>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</si>
  <si>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</si>
  <si>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</si>
  <si>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</si>
  <si>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</si>
  <si>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</si>
  <si>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</si>
  <si>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</si>
  <si>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</si>
  <si>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</si>
  <si>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</si>
  <si>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</si>
  <si>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</si>
  <si>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</si>
  <si>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</si>
  <si>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</si>
  <si>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</si>
  <si>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</si>
  <si>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</si>
  <si>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</si>
  <si>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</si>
  <si>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</si>
  <si>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</si>
  <si>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</si>
  <si>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</si>
  <si>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</si>
  <si>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</si>
  <si>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</si>
  <si>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</si>
  <si>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</si>
  <si>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</si>
  <si>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</si>
  <si>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</si>
  <si>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</si>
  <si>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</si>
  <si>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</si>
  <si>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</si>
  <si>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</si>
  <si>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</si>
  <si>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</si>
  <si>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</si>
  <si>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</si>
  <si>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</si>
  <si>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</si>
  <si>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</si>
  <si>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</si>
  <si>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</si>
  <si>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</si>
  <si>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</si>
  <si>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</si>
  <si>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</si>
  <si>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</si>
  <si>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</si>
  <si>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</si>
  <si>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</si>
  <si>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</si>
  <si>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</si>
  <si>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</si>
  <si>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</si>
  <si>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</si>
  <si>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</si>
  <si>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</si>
  <si>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</si>
  <si>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</si>
  <si>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</si>
  <si>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</si>
  <si>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</si>
  <si>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</si>
  <si>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</si>
  <si>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</si>
  <si>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</si>
  <si>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</si>
  <si>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</si>
  <si>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</si>
  <si>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</si>
  <si>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</si>
  <si>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</si>
  <si>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</si>
  <si>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</si>
  <si>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</si>
  <si>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</si>
  <si>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</si>
  <si>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</si>
  <si>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</si>
  <si>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</si>
  <si>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</si>
  <si>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</si>
  <si>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</si>
  <si>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</si>
  <si>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</si>
  <si>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</si>
  <si>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</si>
  <si>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</si>
  <si>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</si>
  <si>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</si>
  <si>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</si>
  <si>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</si>
  <si>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</si>
  <si>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</si>
  <si>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</si>
  <si>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</si>
  <si>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</si>
  <si>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</si>
  <si>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</si>
  <si>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</si>
  <si>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</si>
  <si>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</si>
  <si>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</si>
  <si>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</si>
  <si>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</si>
  <si>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</si>
  <si>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</si>
  <si>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</si>
  <si>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</si>
  <si>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</si>
  <si>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</si>
  <si>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</si>
  <si>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</si>
  <si>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</si>
  <si>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</si>
  <si>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</si>
  <si>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</si>
  <si>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</si>
  <si>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</si>
  <si>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</si>
  <si>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</si>
  <si>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</si>
  <si>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</si>
  <si>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</si>
  <si>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</si>
  <si>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</si>
  <si>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</si>
  <si>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</si>
  <si>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</si>
  <si>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</si>
  <si>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</si>
  <si>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</si>
  <si>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</si>
  <si>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</si>
  <si>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</si>
  <si>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</si>
  <si>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</si>
  <si>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</si>
  <si>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</si>
  <si>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</si>
  <si>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</si>
  <si>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</si>
  <si>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</si>
  <si>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</si>
  <si>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</si>
  <si>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</si>
  <si>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</si>
  <si>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</si>
  <si>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</si>
  <si>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</si>
  <si>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</si>
  <si>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</si>
  <si>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</si>
  <si>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</si>
  <si>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</si>
  <si>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</si>
  <si>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</si>
  <si>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</si>
  <si>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</si>
  <si>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</si>
  <si>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</si>
  <si>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</si>
  <si>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</si>
  <si>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</si>
  <si>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</si>
  <si>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</si>
  <si>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</si>
  <si>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</si>
  <si>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</si>
  <si>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</si>
  <si>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</si>
  <si>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</si>
  <si>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</si>
  <si>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</si>
  <si>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</si>
  <si>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</si>
  <si>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</si>
  <si>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</si>
  <si>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</si>
  <si>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</si>
  <si>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</si>
  <si>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</si>
  <si>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</si>
  <si>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</si>
  <si>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</si>
  <si>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</si>
  <si>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</si>
  <si>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</si>
  <si>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</si>
  <si>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</si>
  <si>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</si>
  <si>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</si>
  <si>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</si>
  <si>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</si>
  <si>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</si>
  <si>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</si>
  <si>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</si>
  <si>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</si>
  <si>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</si>
  <si>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</si>
  <si>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</si>
  <si>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</si>
  <si>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</si>
  <si>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</si>
  <si>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</si>
  <si>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</si>
  <si>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</si>
  <si>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</si>
  <si>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</si>
  <si>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</si>
  <si>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</si>
  <si>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</si>
  <si>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</si>
  <si>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</si>
  <si>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</si>
  <si>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</si>
  <si>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</si>
  <si>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</si>
  <si>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</si>
  <si>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</si>
  <si>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</si>
  <si>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</si>
  <si>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</si>
  <si>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</si>
  <si>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</si>
  <si>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</si>
  <si>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</si>
  <si>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</si>
  <si>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</si>
  <si>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</si>
  <si>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</si>
  <si>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</si>
  <si>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</si>
  <si>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</si>
  <si>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</si>
  <si>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</si>
  <si>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</si>
  <si>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</si>
  <si>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</si>
  <si>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</si>
  <si>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</si>
  <si>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</si>
  <si>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</si>
  <si>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</si>
  <si>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</si>
  <si>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</si>
  <si>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</si>
  <si>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</si>
  <si>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</si>
  <si>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</si>
  <si>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</si>
  <si>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</si>
  <si>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</si>
  <si>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</si>
  <si>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</si>
  <si>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</si>
  <si>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</si>
  <si>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</si>
  <si>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</si>
  <si>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</si>
  <si>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</si>
  <si>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</si>
  <si>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</si>
  <si>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</si>
  <si>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</si>
  <si>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</si>
  <si>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</si>
  <si>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</si>
  <si>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</si>
  <si>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</si>
  <si>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</si>
  <si>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</si>
  <si>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</si>
  <si>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</si>
  <si>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</si>
  <si>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</si>
  <si>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</si>
  <si>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</si>
  <si>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</si>
  <si>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</si>
  <si>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</si>
  <si>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</si>
  <si>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</si>
  <si>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</si>
  <si>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</si>
  <si>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</si>
  <si>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</si>
  <si>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</si>
  <si>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</si>
  <si>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</si>
  <si>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</si>
  <si>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</si>
  <si>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</si>
  <si>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</si>
  <si>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</si>
  <si>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</si>
  <si>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</si>
  <si>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</si>
  <si>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</si>
  <si>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</si>
  <si>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</si>
  <si>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</si>
  <si>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</si>
  <si>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</si>
  <si>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</si>
  <si>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</si>
  <si>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</si>
  <si>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</si>
  <si>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</si>
  <si>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</si>
  <si>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</si>
  <si>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</si>
  <si>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</si>
  <si>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</si>
  <si>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</si>
  <si>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</si>
  <si>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</si>
  <si>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</si>
  <si>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</si>
  <si>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</si>
  <si>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</si>
  <si>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</si>
  <si>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</si>
  <si>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</si>
  <si>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</si>
  <si>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</si>
  <si>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</si>
  <si>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</si>
  <si>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</si>
  <si>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</si>
  <si>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</si>
  <si>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</si>
  <si>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</si>
  <si>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</si>
  <si>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</si>
  <si>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</si>
  <si>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</si>
  <si>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</si>
  <si>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</si>
  <si>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</si>
  <si>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</si>
  <si>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</si>
  <si>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</si>
  <si>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</si>
  <si>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</si>
  <si>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</si>
  <si>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</si>
  <si>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</si>
  <si>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</si>
  <si>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</si>
  <si>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</si>
  <si>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</si>
  <si>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</si>
  <si>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</si>
  <si>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</si>
  <si>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</si>
  <si>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</si>
  <si>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</si>
  <si>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</si>
  <si>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</si>
  <si>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</si>
  <si>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</si>
  <si>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</si>
  <si>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</si>
  <si>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</si>
  <si>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</si>
  <si>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</si>
  <si>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</si>
  <si>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</si>
  <si>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</si>
  <si>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</si>
  <si>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</si>
  <si>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</si>
  <si>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</si>
  <si>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</si>
  <si>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</si>
  <si>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</si>
  <si>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</si>
  <si>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</si>
  <si>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</si>
  <si>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</si>
  <si>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</si>
  <si>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</si>
  <si>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</si>
  <si>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</si>
  <si>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</si>
  <si>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</si>
  <si>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</si>
  <si>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</si>
  <si>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</si>
  <si>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</si>
  <si>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</si>
  <si>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</si>
  <si>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</si>
  <si>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</si>
  <si>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</si>
  <si>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</si>
  <si>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</si>
  <si>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</si>
  <si>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</si>
  <si>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</si>
  <si>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</si>
  <si>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</si>
  <si>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</si>
  <si>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</si>
  <si>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</si>
  <si>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</si>
  <si>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</si>
  <si>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</si>
  <si>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</si>
  <si>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</si>
  <si>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</si>
  <si>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</si>
  <si>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</si>
  <si>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</si>
  <si>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</si>
  <si>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</si>
  <si>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</si>
  <si>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</si>
  <si>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</si>
  <si>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</si>
  <si>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</si>
  <si>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</si>
  <si>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</si>
  <si>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</si>
  <si>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</si>
  <si>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</si>
  <si>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</si>
  <si>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</si>
  <si>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</si>
  <si>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</si>
  <si>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</si>
  <si>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</si>
  <si>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</si>
  <si>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</si>
  <si>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</si>
  <si>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</si>
  <si>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</si>
  <si>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</si>
  <si>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</si>
  <si>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</si>
  <si>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</si>
  <si>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</si>
  <si>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</si>
  <si>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</si>
  <si>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</si>
  <si>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</si>
  <si>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</si>
  <si>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</si>
  <si>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</si>
  <si>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</si>
  <si>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</si>
  <si>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</si>
  <si>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</si>
  <si>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</si>
  <si>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</si>
  <si>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</si>
  <si>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</si>
  <si>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</si>
  <si>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</si>
  <si>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</si>
  <si>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</si>
  <si>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</si>
  <si>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</si>
  <si>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</si>
  <si>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</si>
  <si>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</si>
  <si>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</si>
  <si>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</si>
  <si>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</si>
  <si>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</si>
  <si>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</si>
  <si>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</si>
  <si>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</si>
  <si>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</si>
  <si>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</si>
  <si>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</si>
  <si>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</si>
  <si>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</si>
  <si>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</si>
  <si>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</si>
  <si>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</si>
  <si>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</si>
  <si>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</si>
  <si>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</si>
  <si>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</si>
  <si>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</si>
  <si>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</si>
  <si>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</si>
  <si>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</si>
  <si>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</si>
  <si>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</si>
  <si>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</si>
  <si>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</si>
  <si>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</si>
  <si>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</si>
  <si>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</si>
  <si>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</si>
  <si>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</si>
  <si>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</si>
  <si>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</si>
  <si>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</si>
  <si>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</si>
  <si>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</si>
  <si>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</si>
  <si>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</si>
  <si>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</si>
  <si>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</si>
  <si>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</si>
  <si>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</si>
  <si>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</si>
  <si>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</si>
  <si>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</si>
  <si>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</si>
  <si>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</si>
  <si>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</si>
  <si>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</si>
  <si>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</si>
  <si>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</si>
  <si>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</si>
  <si>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</si>
  <si>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</si>
  <si>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</si>
  <si>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</si>
  <si>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</si>
  <si>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</si>
  <si>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</si>
  <si>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</si>
  <si>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</si>
  <si>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</si>
  <si>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</si>
  <si>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</si>
  <si>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</si>
  <si>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</si>
  <si>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</si>
  <si>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</si>
  <si>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</si>
  <si>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</si>
  <si>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</si>
  <si>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</si>
  <si>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</si>
  <si>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</si>
  <si>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</si>
  <si>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</si>
  <si>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</si>
  <si>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</si>
  <si>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</si>
  <si>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</si>
  <si>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</si>
  <si>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</si>
  <si>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</si>
  <si>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</si>
  <si>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</si>
  <si>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</si>
  <si>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</si>
  <si>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</si>
  <si>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</si>
  <si>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</si>
  <si>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</si>
  <si>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</si>
  <si>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</si>
  <si>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</si>
  <si>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</si>
  <si>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</si>
  <si>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</si>
  <si>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</si>
  <si>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</si>
  <si>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</si>
  <si>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</si>
  <si>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</si>
  <si>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</si>
  <si>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</si>
  <si>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</si>
  <si>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</si>
  <si>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</si>
  <si>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</si>
  <si>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</si>
  <si>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</si>
  <si>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</si>
  <si>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</si>
  <si>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</si>
  <si>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</si>
  <si>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</si>
  <si>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</si>
  <si>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</si>
  <si>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</si>
  <si>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</si>
  <si>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</si>
  <si>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</si>
  <si>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</si>
  <si>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</si>
  <si>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</si>
  <si>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</si>
  <si>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</si>
  <si>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</si>
  <si>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</si>
  <si>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</si>
  <si>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</si>
  <si>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</si>
  <si>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</si>
  <si>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</si>
  <si>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</si>
  <si>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</si>
  <si>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</si>
  <si>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</si>
  <si>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</si>
  <si>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</si>
  <si>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</si>
  <si>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</si>
  <si>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</si>
  <si>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</si>
  <si>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</si>
  <si>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</si>
  <si>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</si>
  <si>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</si>
  <si>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</si>
  <si>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</si>
  <si>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</si>
  <si>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</si>
  <si>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</si>
  <si>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</si>
  <si>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</si>
  <si>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</si>
  <si>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</si>
  <si>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</si>
  <si>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</si>
  <si>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</si>
  <si>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</si>
  <si>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</si>
  <si>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</si>
  <si>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</si>
  <si>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</si>
  <si>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</si>
  <si>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</si>
  <si>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</si>
  <si>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</si>
  <si>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</si>
  <si>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</si>
  <si>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</si>
  <si>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</si>
  <si>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</si>
  <si>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</si>
  <si>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</si>
  <si>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</si>
  <si>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</si>
  <si>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</si>
  <si>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</si>
  <si>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</si>
  <si>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</si>
  <si>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</si>
  <si>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</si>
  <si>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</si>
  <si>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</si>
  <si>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</si>
  <si>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</si>
  <si>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</si>
  <si>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</si>
  <si>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</si>
  <si>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</si>
  <si>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</si>
  <si>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</si>
  <si>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</si>
  <si>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</si>
  <si>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</si>
  <si>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</si>
  <si>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</si>
  <si>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</si>
  <si>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</si>
  <si>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</si>
  <si>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</si>
  <si>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</si>
  <si>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</si>
  <si>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</si>
  <si>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</si>
  <si>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</si>
  <si>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</si>
  <si>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</si>
  <si>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</si>
  <si>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</si>
  <si>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</si>
  <si>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</si>
  <si>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</si>
  <si>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</si>
  <si>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</si>
  <si>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</si>
  <si>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</si>
  <si>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</si>
  <si>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</si>
  <si>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</si>
  <si>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</si>
  <si>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</si>
  <si>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</si>
  <si>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</si>
  <si>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</si>
  <si>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</si>
  <si>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</si>
  <si>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</si>
  <si>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</si>
  <si>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</si>
  <si>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</si>
  <si>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</si>
  <si>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</si>
  <si>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</si>
  <si>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</si>
  <si>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</si>
  <si>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</si>
  <si>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</si>
  <si>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</si>
  <si>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</si>
  <si>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</si>
  <si>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</si>
  <si>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</si>
  <si>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</si>
  <si>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</si>
  <si>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</si>
  <si>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</si>
  <si>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</si>
  <si>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</si>
  <si>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</si>
  <si>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</si>
  <si>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</si>
  <si>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</si>
  <si>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</si>
  <si>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</si>
  <si>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</si>
  <si>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</si>
  <si>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</si>
  <si>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</si>
  <si>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</si>
  <si>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</si>
  <si>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</si>
  <si>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</si>
  <si>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</si>
  <si>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</si>
  <si>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</si>
  <si>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</si>
  <si>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</si>
  <si>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</si>
  <si>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</si>
  <si>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</si>
  <si>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</si>
  <si>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</si>
  <si>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</si>
  <si>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</si>
  <si>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</si>
  <si>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</si>
  <si>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</si>
  <si>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</si>
  <si>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</si>
  <si>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</si>
  <si>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</si>
  <si>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</si>
  <si>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</si>
  <si>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</si>
  <si>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</si>
  <si>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</si>
  <si>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</si>
  <si>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</si>
  <si>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</si>
  <si>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</si>
  <si>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</si>
  <si>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</si>
  <si>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</si>
  <si>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</si>
  <si>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</si>
  <si>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</si>
  <si>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</si>
  <si>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</si>
  <si>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</si>
  <si>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</si>
  <si>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</si>
  <si>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</si>
  <si>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</si>
  <si>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</si>
  <si>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</si>
  <si>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</si>
  <si>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</si>
  <si>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</si>
  <si>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</si>
  <si>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</si>
  <si>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</si>
  <si>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</si>
  <si>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</si>
  <si>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</si>
  <si>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</si>
  <si>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</si>
  <si>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</si>
  <si>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</si>
  <si>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</si>
  <si>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</si>
  <si>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</si>
  <si>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</si>
  <si>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</si>
  <si>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</si>
  <si>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</si>
  <si>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</si>
  <si>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</si>
  <si>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</si>
  <si>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</si>
  <si>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</si>
  <si>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</si>
  <si>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</si>
  <si>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</si>
  <si>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</si>
  <si>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</si>
  <si>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</si>
  <si>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</si>
  <si>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</si>
  <si>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</si>
  <si>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</si>
  <si>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</si>
  <si>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</si>
  <si>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</si>
  <si>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</si>
  <si>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</si>
  <si>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</si>
  <si>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</si>
  <si>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</si>
  <si>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</si>
  <si>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</si>
  <si>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</si>
  <si>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</si>
  <si>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</si>
  <si>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</si>
  <si>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</si>
  <si>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</si>
  <si>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</si>
  <si>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</si>
  <si>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</si>
  <si>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</si>
  <si>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</si>
  <si>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</si>
  <si>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</si>
  <si>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</si>
  <si>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</si>
  <si>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</si>
  <si>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</si>
  <si>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</si>
  <si>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</si>
  <si>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</si>
  <si>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</si>
  <si>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</si>
  <si>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</si>
  <si>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</si>
  <si>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</si>
  <si>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</si>
  <si>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</si>
  <si>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</si>
  <si>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</si>
  <si>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</si>
  <si>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</si>
  <si>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</si>
  <si>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</si>
  <si>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</si>
  <si>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</si>
  <si>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</si>
  <si>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</si>
  <si>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</si>
  <si>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</si>
  <si>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</si>
  <si>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</si>
  <si>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</si>
  <si>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</si>
  <si>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</si>
  <si>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</si>
  <si>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</si>
  <si>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</si>
  <si>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</si>
  <si>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</si>
  <si>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</si>
  <si>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</si>
  <si>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</si>
  <si>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</si>
  <si>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</si>
  <si>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</si>
  <si>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</si>
  <si>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</si>
  <si>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</si>
  <si>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</si>
  <si>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</si>
  <si>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</si>
  <si>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</si>
  <si>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</si>
  <si>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</si>
  <si>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</si>
  <si>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</si>
  <si>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</si>
  <si>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</si>
  <si>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</si>
  <si>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</si>
  <si>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</si>
  <si>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</si>
  <si>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</si>
  <si>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</si>
  <si>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</si>
  <si>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</si>
  <si>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</si>
  <si>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</si>
  <si>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</si>
  <si>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</si>
  <si>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</si>
  <si>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</si>
  <si>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</si>
  <si>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</si>
  <si>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</si>
  <si>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</si>
  <si>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</si>
  <si>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</si>
  <si>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</si>
  <si>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</si>
  <si>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</si>
  <si>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</si>
  <si>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</si>
  <si>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</si>
  <si>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</si>
  <si>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</si>
  <si>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</si>
  <si>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</si>
  <si>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</si>
  <si>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</si>
  <si>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</si>
  <si>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</si>
  <si>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</si>
  <si>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</si>
  <si>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</si>
  <si>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</si>
  <si>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</si>
  <si>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</si>
  <si>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</si>
  <si>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</si>
  <si>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</si>
  <si>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</si>
  <si>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</si>
  <si>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</si>
  <si>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</si>
  <si>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</si>
  <si>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</si>
  <si>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</si>
  <si>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</si>
  <si>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</si>
  <si>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</si>
  <si>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</si>
  <si>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</si>
  <si>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</si>
  <si>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</si>
  <si>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</si>
  <si>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</si>
  <si>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</si>
  <si>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</si>
  <si>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</si>
  <si>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</si>
  <si>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</si>
  <si>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</si>
  <si>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</si>
  <si>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</si>
  <si>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</si>
  <si>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</si>
  <si>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</si>
  <si>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</si>
  <si>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</si>
  <si>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</si>
  <si>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</si>
  <si>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</si>
  <si>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</si>
  <si>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</si>
  <si>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</si>
  <si>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</si>
  <si>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</si>
  <si>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</si>
  <si>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</si>
  <si>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</si>
  <si>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</si>
  <si>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</si>
  <si>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</si>
  <si>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</si>
  <si>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</si>
  <si>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</si>
  <si>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</si>
  <si>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</si>
  <si>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</si>
  <si>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</si>
  <si>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</si>
  <si>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</si>
  <si>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</si>
  <si>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</si>
  <si>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</si>
  <si>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</si>
  <si>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</si>
  <si>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</si>
  <si>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</si>
  <si>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</si>
  <si>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</si>
  <si>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</si>
  <si>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</si>
  <si>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</si>
  <si>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</si>
  <si>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</si>
  <si>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</si>
  <si>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</si>
  <si>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</si>
  <si>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</si>
  <si>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</si>
  <si>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</si>
  <si>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</si>
  <si>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</si>
  <si>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</si>
  <si>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</si>
  <si>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</si>
  <si>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</si>
  <si>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</si>
  <si>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</si>
  <si>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</si>
  <si>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</si>
  <si>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</si>
  <si>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</si>
  <si>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</si>
  <si>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</si>
  <si>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</si>
  <si>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</si>
  <si>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</si>
  <si>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</si>
  <si>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</si>
  <si>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</si>
  <si>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</si>
  <si>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</si>
  <si>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</si>
  <si>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</si>
  <si>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</si>
  <si>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</si>
  <si>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</si>
  <si>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</si>
  <si>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</si>
  <si>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</si>
  <si>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</si>
  <si>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</si>
  <si>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</si>
  <si>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</si>
  <si>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</si>
  <si>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</si>
  <si>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</si>
  <si>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</si>
  <si>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</si>
  <si>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</si>
  <si>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</si>
  <si>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</si>
  <si>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</si>
  <si>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</si>
  <si>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</si>
  <si>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</si>
  <si>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</si>
  <si>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</si>
  <si>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</si>
  <si>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</si>
  <si>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</si>
  <si>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</si>
  <si>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</si>
  <si>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</si>
  <si>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</si>
  <si>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</si>
  <si>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</si>
  <si>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</si>
  <si>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</si>
  <si>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</si>
  <si>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</si>
  <si>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</si>
  <si>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</si>
  <si>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</si>
  <si>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</si>
  <si>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</si>
  <si>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</si>
  <si>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</si>
  <si>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</si>
  <si>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</si>
  <si>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</si>
  <si>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</si>
  <si>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</si>
  <si>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</si>
  <si>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</si>
  <si>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</si>
  <si>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</si>
  <si>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</si>
  <si>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</si>
  <si>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</si>
  <si>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</si>
  <si>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</si>
  <si>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</si>
  <si>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</si>
  <si>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</si>
  <si>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</si>
  <si>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</si>
  <si>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</si>
  <si>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</si>
  <si>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</si>
  <si>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</si>
  <si>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</si>
  <si>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</si>
  <si>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</si>
  <si>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</si>
  <si>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</si>
  <si>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</si>
  <si>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</si>
  <si>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</si>
  <si>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</si>
  <si>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</si>
  <si>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</si>
  <si>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</si>
  <si>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</si>
  <si>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</si>
  <si>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</si>
  <si>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</si>
  <si>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</si>
  <si>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</si>
  <si>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</si>
  <si>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</si>
  <si>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</si>
  <si>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</si>
  <si>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</si>
  <si>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</si>
  <si>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</si>
  <si>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</si>
  <si>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</si>
  <si>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</si>
  <si>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</si>
  <si>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</si>
  <si>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</si>
  <si>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</si>
  <si>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</si>
  <si>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</si>
  <si>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</si>
  <si>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</si>
  <si>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</si>
  <si>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</si>
  <si>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</si>
  <si>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</si>
  <si>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</si>
  <si>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</si>
  <si>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</si>
  <si>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</si>
  <si>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</si>
  <si>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</si>
  <si>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</si>
  <si>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</si>
  <si>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</si>
  <si>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</si>
  <si>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</si>
  <si>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</si>
  <si>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</si>
  <si>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</si>
  <si>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</si>
  <si>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</si>
  <si>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</si>
  <si>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</si>
  <si>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</si>
  <si>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</si>
  <si>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</si>
  <si>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</si>
  <si>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</si>
  <si>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</si>
  <si>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</si>
  <si>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</si>
  <si>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</si>
  <si>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</si>
  <si>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</si>
  <si>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</si>
  <si>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</si>
  <si>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</si>
  <si>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</si>
  <si>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</si>
  <si>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</si>
  <si>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</si>
  <si>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</si>
  <si>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</si>
  <si>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</si>
  <si>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</si>
  <si>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</si>
  <si>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</si>
  <si>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</si>
  <si>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</si>
  <si>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</si>
  <si>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</si>
  <si>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</si>
  <si>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</si>
  <si>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</si>
  <si>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</si>
  <si>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</si>
  <si>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</si>
  <si>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</si>
  <si>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</si>
  <si>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</si>
  <si>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</si>
  <si>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</si>
  <si>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</si>
  <si>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</si>
  <si>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</si>
  <si>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</si>
  <si>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</si>
  <si>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</si>
  <si>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</si>
  <si>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</si>
  <si>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</si>
  <si>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</si>
  <si>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</si>
  <si>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</si>
  <si>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</si>
  <si>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</si>
  <si>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</si>
  <si>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</si>
  <si>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</si>
  <si>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</si>
  <si>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</si>
  <si>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</si>
  <si>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</si>
  <si>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</si>
  <si>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</si>
  <si>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</si>
  <si>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</si>
  <si>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</si>
  <si>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</si>
  <si>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</si>
  <si>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</si>
  <si>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</si>
  <si>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</si>
  <si>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</si>
  <si>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</si>
  <si>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</si>
  <si>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</si>
  <si>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</si>
  <si>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</si>
  <si>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</si>
  <si>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</si>
  <si>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</si>
  <si>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</si>
  <si>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</si>
  <si>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</si>
  <si>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</si>
  <si>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</si>
  <si>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</si>
  <si>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</si>
  <si>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</si>
  <si>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</si>
  <si>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</si>
  <si>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</si>
  <si>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</si>
  <si>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</si>
  <si>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</si>
  <si>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</si>
  <si>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</si>
  <si>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</si>
  <si>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</si>
  <si>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</si>
  <si>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</si>
  <si>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</si>
  <si>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</si>
  <si>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</si>
  <si>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</si>
  <si>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</si>
  <si>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</si>
  <si>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</si>
  <si>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</si>
  <si>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</si>
  <si>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</si>
  <si>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</si>
  <si>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</si>
  <si>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</si>
  <si>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</si>
  <si>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</si>
  <si>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</si>
  <si>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</si>
  <si>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</si>
  <si>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</si>
  <si>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</si>
  <si>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</si>
  <si>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</si>
  <si>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</si>
  <si>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</si>
  <si>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</si>
  <si>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</si>
  <si>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</si>
  <si>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</si>
  <si>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</si>
  <si>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</si>
  <si>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</si>
  <si>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</si>
  <si>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</si>
  <si>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</si>
  <si>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</si>
  <si>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</si>
  <si>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</si>
  <si>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</si>
  <si>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</si>
  <si>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</si>
  <si>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</si>
  <si>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</si>
  <si>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</si>
  <si>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</si>
  <si>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</si>
  <si>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</si>
  <si>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</si>
  <si>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</si>
  <si>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</si>
  <si>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</si>
  <si>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</si>
  <si>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</si>
  <si>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</si>
  <si>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</si>
  <si>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</si>
  <si>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</si>
  <si>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</si>
  <si>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</si>
  <si>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</si>
  <si>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</si>
  <si>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</si>
  <si>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</si>
  <si>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</si>
  <si>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</si>
  <si>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</si>
  <si>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</si>
  <si>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</si>
  <si>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</si>
  <si>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</si>
  <si>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</si>
  <si>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</si>
  <si>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</si>
  <si>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</si>
  <si>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</si>
  <si>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</si>
  <si>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</si>
  <si>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</si>
  <si>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</si>
  <si>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</si>
  <si>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</si>
  <si>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</si>
  <si>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</si>
  <si>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</si>
  <si>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</si>
  <si>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</si>
  <si>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</si>
  <si>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</si>
  <si>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</si>
  <si>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</si>
  <si>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</si>
  <si>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</si>
  <si>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</si>
  <si>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</si>
  <si>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</si>
  <si>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</si>
  <si>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</si>
  <si>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</si>
  <si>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</si>
  <si>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</si>
  <si>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</si>
  <si>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</si>
  <si>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</si>
  <si>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</si>
  <si>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</si>
  <si>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</si>
  <si>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</si>
  <si>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</si>
  <si>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</si>
  <si>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</si>
  <si>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</si>
  <si>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</si>
  <si>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</si>
  <si>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</si>
  <si>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</si>
  <si>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</si>
  <si>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</si>
  <si>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</si>
  <si>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</si>
  <si>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</si>
  <si>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</si>
  <si>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</si>
  <si>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</si>
  <si>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</si>
  <si>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</si>
  <si>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</si>
  <si>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</si>
  <si>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</si>
  <si>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</si>
  <si>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</si>
  <si>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</si>
  <si>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</si>
  <si>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</si>
  <si>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</si>
  <si>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</si>
  <si>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</si>
  <si>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</si>
  <si>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</si>
  <si>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</si>
  <si>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</si>
  <si>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</si>
  <si>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</si>
  <si>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</si>
  <si>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</si>
  <si>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</si>
  <si>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</si>
  <si>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</si>
  <si>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</si>
  <si>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</si>
  <si>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</si>
  <si>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</si>
  <si>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</si>
  <si>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</si>
  <si>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</si>
  <si>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</si>
  <si>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</si>
  <si>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</si>
  <si>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</si>
  <si>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</si>
  <si>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</si>
  <si>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</si>
  <si>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</si>
  <si>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</si>
  <si>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</si>
  <si>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</si>
  <si>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</si>
  <si>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</si>
  <si>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</si>
  <si>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</si>
  <si>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</si>
  <si>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</si>
  <si>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</si>
  <si>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</si>
  <si>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</si>
  <si>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</si>
  <si>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</si>
  <si>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</si>
  <si>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</si>
  <si>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</si>
  <si>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</si>
  <si>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</si>
  <si>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</si>
  <si>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</si>
  <si>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</si>
  <si>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</si>
  <si>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</si>
  <si>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</si>
  <si>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</si>
  <si>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</si>
  <si>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</si>
  <si>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</si>
  <si>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</si>
  <si>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</si>
  <si>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</si>
  <si>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</si>
  <si>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</si>
  <si>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</si>
  <si>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</si>
  <si>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</si>
  <si>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</si>
  <si>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</si>
  <si>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</si>
  <si>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</si>
  <si>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</si>
  <si>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</si>
  <si>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</si>
  <si>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</si>
  <si>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</si>
  <si>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</si>
  <si>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</si>
  <si>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</si>
  <si>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</si>
  <si>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</si>
  <si>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</si>
  <si>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</si>
  <si>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</si>
  <si>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</si>
  <si>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</si>
  <si>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</si>
  <si>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</si>
  <si>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</si>
  <si>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</si>
  <si>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</si>
  <si>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</si>
  <si>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</si>
  <si>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</si>
  <si>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</si>
  <si>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</si>
  <si>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</si>
  <si>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</si>
  <si>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</si>
  <si>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</si>
  <si>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</si>
  <si>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</si>
  <si>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</si>
  <si>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</si>
  <si>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</si>
  <si>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</si>
  <si>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</si>
  <si>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</si>
  <si>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</si>
  <si>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</si>
  <si>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</si>
  <si>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</si>
  <si>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</si>
  <si>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</si>
  <si>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</si>
  <si>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</si>
  <si>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</si>
  <si>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</si>
  <si>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</si>
  <si>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</si>
  <si>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</si>
  <si>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</si>
  <si>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</si>
  <si>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</si>
  <si>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</si>
  <si>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</si>
  <si>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</si>
  <si>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</si>
  <si>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</si>
  <si>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</si>
  <si>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</si>
  <si>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</si>
  <si>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</si>
  <si>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</si>
  <si>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</si>
  <si>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</si>
  <si>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</si>
  <si>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</si>
  <si>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</si>
  <si>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</si>
  <si>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</si>
  <si>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</si>
  <si>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</si>
  <si>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</si>
  <si>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</si>
  <si>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</si>
  <si>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</si>
  <si>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</si>
  <si>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</si>
  <si>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</si>
  <si>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</si>
  <si>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</si>
  <si>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</si>
  <si>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</si>
  <si>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</si>
  <si>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</si>
  <si>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</si>
  <si>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</si>
  <si>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</si>
  <si>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</si>
  <si>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</si>
  <si>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</si>
  <si>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</si>
  <si>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</si>
  <si>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</si>
  <si>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</si>
  <si>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</si>
  <si>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</si>
  <si>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</si>
  <si>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</si>
  <si>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</si>
  <si>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</si>
  <si>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</si>
  <si>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</si>
  <si>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</si>
  <si>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</si>
  <si>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</si>
  <si>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</si>
  <si>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</si>
  <si>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</si>
  <si>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</si>
  <si>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</si>
  <si>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</si>
  <si>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</si>
  <si>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</si>
  <si>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</si>
  <si>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</si>
  <si>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</si>
  <si>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</si>
  <si>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</si>
  <si>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</si>
  <si>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</si>
  <si>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</si>
  <si>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</si>
  <si>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</si>
  <si>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</si>
  <si>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</si>
  <si>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</si>
  <si>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</si>
  <si>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</si>
  <si>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</si>
  <si>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</si>
  <si>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</si>
  <si>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</si>
  <si>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</si>
  <si>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</si>
  <si>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</si>
  <si>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</si>
  <si>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</si>
  <si>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</si>
  <si>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</si>
  <si>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</si>
  <si>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</si>
  <si>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</si>
  <si>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</si>
  <si>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</si>
  <si>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</si>
  <si>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</si>
  <si>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</si>
  <si>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</si>
  <si>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</si>
  <si>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</si>
  <si>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</si>
  <si>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</si>
  <si>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</si>
  <si>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</si>
  <si>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</si>
  <si>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</si>
  <si>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</si>
  <si>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</si>
  <si>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</si>
  <si>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</si>
  <si>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</si>
  <si>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</si>
  <si>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</si>
  <si>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</si>
  <si>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</si>
  <si>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</si>
  <si>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</si>
  <si>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</si>
  <si>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</si>
  <si>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</si>
  <si>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</si>
  <si>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</si>
  <si>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</si>
  <si>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</si>
  <si>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</si>
  <si>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</si>
  <si>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</si>
  <si>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</si>
  <si>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</si>
  <si>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</si>
  <si>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</si>
  <si>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</si>
  <si>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</si>
  <si>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</si>
  <si>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</si>
  <si>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</si>
  <si>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</si>
  <si>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</si>
  <si>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</si>
  <si>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</si>
  <si>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</si>
  <si>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</si>
  <si>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</si>
  <si>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</si>
  <si>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</si>
  <si>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</si>
  <si>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</si>
  <si>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</si>
  <si>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</si>
  <si>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</si>
  <si>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</si>
  <si>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</si>
  <si>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</si>
  <si>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</si>
  <si>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</si>
  <si>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</si>
  <si>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</si>
  <si>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</si>
  <si>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</si>
  <si>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</si>
  <si>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</si>
  <si>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</si>
  <si>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</si>
  <si>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</si>
  <si>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</si>
  <si>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</si>
  <si>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</si>
  <si>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</si>
  <si>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</si>
  <si>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</si>
  <si>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</si>
  <si>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</si>
  <si>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</si>
  <si>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</si>
  <si>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</si>
  <si>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</si>
  <si>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</si>
  <si>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</si>
  <si>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</si>
  <si>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</si>
  <si>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</si>
  <si>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</si>
  <si>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</si>
  <si>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</si>
  <si>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</si>
  <si>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</si>
  <si>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</si>
  <si>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</si>
  <si>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</si>
  <si>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</si>
  <si>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</si>
  <si>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</si>
  <si>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</si>
  <si>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</si>
  <si>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</si>
  <si>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</si>
  <si>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</si>
  <si>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</si>
  <si>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</si>
  <si>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</si>
  <si>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</si>
  <si>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</si>
  <si>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</si>
  <si>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</si>
  <si>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</si>
  <si>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</si>
  <si>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</si>
  <si>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</si>
  <si>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</si>
  <si>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</si>
  <si>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</si>
  <si>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</si>
  <si>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</si>
  <si>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</si>
  <si>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</si>
  <si>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</si>
  <si>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</si>
  <si>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</si>
  <si>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</si>
  <si>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</si>
  <si>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</si>
  <si>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</si>
  <si>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</si>
  <si>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</si>
  <si>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</si>
  <si>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</si>
  <si>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</si>
  <si>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</si>
  <si>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</si>
  <si>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</si>
  <si>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</si>
  <si>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</si>
  <si>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</si>
  <si>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</si>
  <si>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</si>
  <si>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</si>
  <si>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</si>
  <si>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</si>
  <si>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</si>
  <si>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</si>
  <si>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</si>
  <si>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</si>
  <si>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</si>
  <si>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</si>
  <si>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</si>
  <si>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</si>
  <si>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</si>
  <si>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</si>
  <si>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</si>
  <si>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</si>
  <si>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</si>
  <si>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</si>
  <si>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</si>
  <si>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</si>
  <si>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</si>
  <si>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</si>
  <si>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</si>
  <si>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</si>
  <si>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</si>
  <si>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</si>
  <si>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</si>
  <si>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</si>
  <si>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</si>
  <si>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</si>
  <si>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</si>
  <si>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</si>
  <si>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</si>
  <si>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</si>
  <si>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</si>
  <si>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</si>
  <si>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</si>
  <si>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</si>
  <si>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</si>
  <si>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</si>
  <si>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</si>
  <si>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</si>
  <si>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</si>
  <si>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</si>
  <si>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</si>
  <si>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</si>
  <si>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</si>
  <si>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</si>
  <si>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</si>
  <si>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</si>
  <si>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</si>
  <si>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</si>
  <si>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</si>
  <si>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</si>
  <si>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</si>
  <si>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</si>
  <si>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</si>
  <si>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</si>
  <si>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</si>
  <si>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</si>
  <si>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</si>
  <si>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</si>
  <si>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</si>
  <si>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</si>
  <si>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</si>
  <si>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</si>
  <si>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</si>
  <si>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</si>
  <si>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</si>
  <si>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</si>
  <si>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</si>
  <si>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</si>
  <si>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</si>
  <si>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</si>
  <si>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</si>
  <si>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</si>
  <si>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</si>
  <si>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</si>
  <si>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</si>
  <si>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</si>
  <si>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</si>
  <si>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</si>
  <si>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</si>
  <si>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</si>
  <si>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</si>
  <si>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</si>
  <si>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</si>
  <si>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</si>
  <si>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</si>
  <si>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</si>
  <si>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</si>
  <si>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</si>
  <si>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</si>
  <si>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</si>
  <si>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</si>
  <si>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</si>
  <si>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</si>
  <si>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</si>
  <si>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</si>
  <si>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</si>
  <si>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</si>
  <si>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</si>
  <si>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</si>
  <si>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</si>
  <si>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</si>
  <si>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</si>
  <si>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</si>
  <si>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</si>
  <si>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</si>
  <si>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</si>
  <si>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</si>
  <si>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</si>
  <si>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</si>
  <si>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</si>
  <si>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</si>
  <si>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</si>
  <si>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</si>
  <si>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</si>
  <si>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</si>
  <si>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</si>
  <si>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</si>
  <si>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</si>
  <si>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</si>
  <si>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</si>
  <si>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</si>
  <si>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</si>
  <si>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</si>
  <si>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</si>
  <si>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</si>
  <si>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</si>
  <si>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</si>
  <si>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</si>
  <si>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</si>
  <si>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</si>
  <si>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</si>
  <si>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</si>
  <si>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</si>
  <si>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</si>
  <si>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</si>
  <si>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</si>
  <si>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</si>
  <si>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</si>
  <si>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</si>
  <si>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</si>
  <si>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</si>
  <si>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</si>
  <si>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</si>
  <si>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</si>
  <si>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</si>
  <si>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</si>
  <si>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</si>
  <si>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</si>
  <si>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</si>
  <si>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</si>
  <si>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</si>
  <si>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</si>
  <si>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</si>
  <si>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</si>
  <si>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</si>
  <si>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</si>
  <si>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</si>
  <si>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</si>
  <si>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</si>
  <si>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</si>
  <si>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</si>
  <si>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</si>
  <si>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</si>
  <si>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</si>
  <si>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</si>
  <si>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</si>
  <si>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</si>
  <si>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</si>
  <si>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</si>
  <si>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</si>
  <si>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</si>
  <si>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</si>
  <si>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</si>
  <si>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</si>
  <si>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</si>
  <si>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</si>
  <si>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</si>
  <si>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</si>
  <si>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</si>
  <si>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</si>
  <si>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</si>
  <si>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</si>
  <si>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</si>
  <si>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</si>
  <si>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</si>
  <si>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</si>
  <si>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</si>
  <si>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</si>
  <si>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</si>
  <si>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</si>
  <si>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</si>
  <si>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</si>
  <si>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</si>
  <si>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</si>
  <si>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</si>
  <si>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</si>
  <si>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</si>
  <si>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</si>
  <si>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</si>
  <si>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</si>
  <si>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</si>
  <si>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</si>
  <si>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</si>
  <si>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</si>
  <si>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</si>
  <si>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</si>
  <si>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</si>
  <si>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</si>
  <si>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</si>
  <si>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</si>
  <si>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</si>
  <si>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</si>
  <si>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</si>
  <si>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</si>
  <si>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</si>
  <si>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</si>
  <si>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</si>
  <si>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</si>
  <si>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</si>
  <si>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</si>
  <si>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</si>
  <si>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</si>
  <si>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</si>
  <si>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</si>
  <si>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</si>
  <si>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</si>
  <si>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</si>
  <si>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</si>
  <si>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</si>
  <si>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</si>
  <si>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</si>
  <si>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</si>
  <si>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</si>
  <si>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</si>
  <si>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</si>
  <si>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</si>
  <si>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</si>
  <si>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</si>
  <si>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</si>
  <si>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</si>
  <si>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</si>
  <si>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</si>
  <si>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</si>
  <si>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</si>
  <si>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</si>
  <si>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</si>
  <si>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</si>
  <si>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</si>
  <si>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</si>
  <si>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</si>
  <si>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</si>
  <si>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</si>
  <si>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</si>
  <si>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</si>
  <si>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</si>
  <si>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</si>
  <si>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</si>
  <si>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</si>
  <si>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</si>
  <si>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</si>
  <si>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</si>
  <si>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</si>
  <si>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</si>
  <si>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</si>
  <si>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</si>
  <si>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</si>
  <si>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</si>
  <si>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</si>
  <si>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</si>
  <si>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</si>
  <si>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</si>
  <si>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</si>
  <si>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</si>
  <si>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</si>
  <si>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</si>
  <si>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</si>
  <si>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</si>
  <si>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</si>
  <si>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</si>
  <si>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</si>
  <si>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</si>
  <si>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</si>
  <si>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</si>
  <si>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</si>
  <si>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</si>
  <si>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</si>
  <si>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</si>
  <si>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</si>
  <si>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</si>
  <si>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</si>
  <si>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</si>
  <si>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</si>
  <si>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</si>
  <si>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</si>
  <si>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</si>
  <si>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</si>
  <si>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</si>
  <si>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</si>
  <si>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</si>
  <si>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</si>
  <si>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</si>
  <si>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</si>
  <si>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</si>
  <si>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</si>
  <si>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</si>
  <si>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</si>
  <si>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</si>
  <si>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</si>
  <si>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</si>
  <si>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</si>
  <si>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</si>
  <si>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</si>
  <si>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</si>
  <si>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</si>
  <si>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</si>
  <si>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</si>
  <si>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</si>
  <si>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</si>
  <si>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</si>
  <si>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</si>
  <si>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</si>
  <si>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</si>
  <si>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</si>
  <si>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</si>
  <si>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</si>
  <si>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</si>
  <si>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</si>
  <si>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</si>
  <si>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</si>
  <si>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</si>
  <si>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</si>
  <si>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</si>
  <si>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</si>
  <si>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</si>
  <si>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</si>
  <si>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</si>
  <si>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</si>
  <si>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</si>
  <si>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</si>
  <si>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</si>
  <si>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</si>
  <si>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</si>
  <si>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</si>
  <si>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</si>
  <si>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</si>
  <si>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</si>
  <si>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</si>
  <si>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</si>
  <si>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</si>
  <si>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</si>
  <si>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</si>
  <si>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</si>
  <si>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</si>
  <si>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</si>
  <si>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</si>
  <si>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</si>
  <si>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</si>
  <si>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</si>
  <si>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</si>
  <si>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</si>
  <si>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</si>
  <si>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</si>
  <si>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</si>
  <si>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</si>
  <si>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</si>
  <si>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</si>
  <si>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</si>
  <si>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</si>
  <si>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</si>
  <si>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</si>
  <si>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</si>
  <si>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</si>
  <si>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</si>
  <si>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</si>
  <si>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</si>
  <si>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</si>
  <si>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</si>
  <si>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</si>
  <si>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</si>
  <si>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</si>
  <si>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</si>
  <si>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</si>
  <si>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</si>
  <si>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</si>
  <si>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</si>
  <si>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</si>
  <si>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</si>
  <si>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</si>
  <si>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</si>
  <si>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</si>
  <si>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</si>
  <si>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</si>
  <si>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</si>
  <si>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</si>
  <si>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</si>
  <si>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</si>
  <si>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</si>
  <si>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</si>
  <si>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</si>
  <si>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</si>
  <si>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</si>
  <si>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</si>
  <si>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</si>
  <si>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</si>
  <si>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</si>
  <si>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</si>
  <si>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</si>
  <si>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</si>
  <si>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</si>
  <si>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</si>
  <si>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</si>
  <si>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</si>
  <si>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</si>
  <si>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</si>
  <si>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</si>
  <si>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</si>
  <si>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</si>
  <si>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</si>
  <si>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</si>
  <si>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</si>
  <si>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</si>
  <si>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</si>
  <si>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</si>
  <si>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</si>
  <si>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</si>
  <si>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</si>
  <si>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</si>
  <si>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</si>
  <si>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</si>
  <si>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</si>
  <si>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</si>
  <si>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</si>
  <si>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</si>
  <si>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</si>
  <si>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</si>
  <si>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</si>
  <si>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</si>
  <si>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</si>
  <si>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</si>
  <si>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</si>
  <si>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</si>
  <si>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</si>
  <si>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</si>
  <si>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</si>
  <si>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</si>
  <si>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</si>
  <si>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</si>
  <si>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</si>
  <si>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</si>
  <si>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</si>
  <si>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</si>
  <si>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</si>
  <si>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</si>
  <si>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</si>
  <si>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</si>
  <si>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</si>
  <si>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</si>
  <si>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</si>
  <si>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</si>
  <si>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</si>
  <si>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</si>
  <si>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</si>
  <si>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</si>
  <si>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</si>
  <si>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</si>
  <si>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</si>
  <si>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</si>
  <si>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</si>
  <si>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</si>
  <si>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</si>
  <si>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</si>
  <si>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</si>
  <si>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</si>
  <si>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</si>
  <si>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</si>
  <si>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</si>
  <si>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</si>
  <si>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</si>
  <si>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</si>
  <si>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</si>
  <si>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</si>
  <si>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</si>
  <si>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</si>
  <si>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</si>
  <si>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</si>
  <si>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</si>
  <si>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</si>
  <si>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</si>
  <si>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</si>
  <si>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</si>
  <si>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</si>
  <si>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</si>
  <si>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</si>
  <si>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</si>
  <si>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</si>
  <si>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</si>
  <si>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</si>
  <si>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</si>
  <si>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</si>
  <si>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</si>
  <si>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</si>
  <si>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</si>
  <si>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</si>
  <si>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</si>
  <si>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</si>
  <si>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</si>
  <si>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</si>
  <si>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</si>
  <si>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</si>
  <si>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</si>
  <si>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</si>
  <si>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</si>
  <si>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</si>
  <si>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</si>
  <si>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</si>
  <si>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</si>
  <si>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</si>
  <si>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</si>
  <si>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</si>
  <si>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</si>
  <si>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</si>
  <si>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</si>
  <si>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</si>
  <si>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</si>
  <si>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</si>
  <si>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</si>
  <si>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</si>
  <si>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</si>
  <si>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</si>
  <si>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</si>
  <si>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</si>
  <si>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</si>
  <si>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</si>
  <si>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</si>
  <si>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</si>
  <si>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</si>
  <si>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</si>
  <si>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</si>
  <si>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</si>
  <si>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</si>
  <si>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</si>
  <si>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</si>
  <si>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</si>
  <si>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</si>
  <si>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</si>
  <si>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</si>
  <si>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</si>
  <si>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</si>
  <si>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</si>
  <si>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</si>
  <si>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</si>
  <si>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</si>
  <si>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</si>
  <si>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</si>
  <si>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</si>
  <si>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</si>
  <si>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</si>
  <si>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</si>
  <si>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</si>
  <si>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</si>
  <si>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</si>
  <si>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</si>
  <si>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</si>
  <si>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</si>
  <si>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</si>
  <si>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</si>
  <si>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</si>
  <si>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</si>
  <si>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</si>
  <si>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</si>
  <si>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</si>
  <si>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</si>
  <si>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</si>
  <si>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</si>
  <si>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</si>
  <si>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</si>
  <si>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</si>
  <si>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</si>
  <si>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</si>
  <si>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</si>
  <si>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</si>
  <si>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</si>
  <si>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</si>
  <si>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</si>
  <si>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</si>
  <si>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</si>
  <si>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</si>
  <si>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</si>
  <si>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</si>
  <si>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</si>
  <si>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</si>
  <si>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</si>
  <si>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</si>
  <si>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</si>
  <si>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</si>
  <si>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</si>
  <si>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</si>
  <si>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</si>
  <si>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</si>
  <si>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</si>
  <si>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</si>
  <si>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</si>
  <si>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</si>
  <si>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</si>
  <si>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</si>
  <si>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</si>
  <si>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</si>
  <si>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</si>
  <si>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</si>
  <si>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</si>
  <si>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</si>
  <si>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</si>
  <si>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</si>
  <si>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</si>
  <si>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</si>
  <si>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</si>
  <si>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</si>
  <si>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</si>
  <si>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</si>
  <si>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</si>
  <si>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</si>
  <si>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</si>
  <si>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</si>
  <si>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</si>
  <si>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</si>
  <si>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</si>
  <si>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</si>
  <si>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</si>
  <si>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</si>
  <si>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</si>
  <si>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</si>
  <si>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</si>
  <si>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</si>
  <si>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</si>
  <si>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</si>
  <si>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</si>
  <si>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</si>
  <si>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</si>
  <si>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</si>
  <si>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</si>
  <si>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</si>
  <si>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</si>
  <si>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</si>
  <si>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</si>
  <si>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</si>
  <si>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</si>
  <si>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</si>
  <si>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</si>
  <si>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</si>
  <si>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</si>
  <si>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</si>
  <si>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</si>
  <si>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</si>
  <si>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</si>
  <si>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</si>
  <si>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</si>
  <si>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</si>
  <si>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</si>
  <si>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</si>
  <si>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</si>
  <si>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</si>
  <si>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</si>
  <si>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</si>
  <si>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</si>
  <si>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</si>
  <si>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</si>
  <si>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</si>
  <si>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</si>
  <si>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</si>
  <si>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</si>
  <si>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</si>
  <si>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</si>
  <si>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</si>
  <si>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</si>
  <si>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</si>
  <si>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</si>
  <si>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</si>
  <si>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</si>
  <si>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</si>
  <si>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</si>
  <si>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</si>
  <si>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</si>
  <si>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</si>
  <si>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</si>
  <si>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</si>
  <si>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</si>
  <si>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</si>
  <si>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</si>
  <si>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</si>
  <si>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</si>
  <si>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</si>
  <si>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</si>
  <si>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</si>
  <si>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</si>
  <si>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</si>
  <si>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</si>
  <si>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</si>
  <si>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</si>
  <si>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</si>
  <si>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</si>
  <si>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</si>
  <si>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</si>
  <si>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</si>
  <si>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</si>
  <si>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</si>
  <si>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</si>
  <si>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</si>
  <si>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</si>
  <si>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</si>
  <si>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</si>
  <si>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</si>
  <si>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</si>
  <si>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</si>
  <si>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</si>
  <si>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</si>
  <si>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</si>
  <si>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</si>
  <si>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</si>
  <si>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</si>
  <si>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</si>
  <si>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</si>
  <si>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</si>
  <si>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</si>
  <si>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</si>
  <si>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</si>
  <si>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</si>
  <si>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</si>
  <si>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</si>
  <si>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</si>
  <si>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</si>
  <si>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</si>
  <si>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</si>
  <si>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</si>
  <si>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</si>
  <si>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</si>
  <si>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</si>
  <si>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</si>
  <si>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</si>
  <si>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</si>
  <si>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</si>
  <si>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</si>
  <si>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</si>
  <si>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</si>
  <si>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</si>
  <si>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</si>
  <si>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</si>
  <si>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</si>
  <si>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</si>
  <si>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</si>
  <si>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</si>
  <si>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</si>
  <si>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</si>
  <si>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</si>
  <si>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</si>
  <si>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</si>
  <si>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</si>
  <si>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</si>
  <si>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</si>
  <si>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</si>
  <si>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</si>
  <si>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</si>
  <si>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</si>
  <si>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</si>
  <si>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</si>
  <si>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</si>
  <si>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</si>
  <si>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</si>
  <si>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</si>
  <si>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</si>
  <si>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</si>
  <si>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</si>
  <si>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</si>
  <si>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</si>
  <si>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</si>
  <si>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</si>
  <si>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</si>
  <si>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</si>
  <si>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</si>
  <si>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</si>
  <si>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</si>
  <si>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</si>
  <si>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</si>
  <si>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</si>
  <si>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</si>
  <si>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</si>
  <si>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</si>
  <si>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</si>
  <si>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</si>
  <si>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</si>
  <si>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</si>
  <si>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</si>
  <si>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</si>
  <si>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</si>
  <si>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</si>
  <si>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</si>
  <si>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</si>
  <si>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</si>
  <si>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</si>
  <si>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</si>
  <si>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</si>
  <si>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</si>
  <si>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</si>
  <si>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</si>
  <si>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</si>
  <si>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</si>
  <si>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</si>
  <si>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</si>
  <si>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</si>
  <si>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</si>
  <si>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</si>
  <si>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</si>
  <si>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</si>
  <si>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</si>
  <si>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</si>
  <si>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</si>
  <si>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</si>
  <si>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</si>
  <si>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</si>
  <si>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</si>
  <si>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</si>
  <si>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</si>
  <si>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</si>
  <si>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</si>
  <si>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</si>
  <si>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</si>
  <si>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</si>
  <si>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</si>
  <si>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</si>
  <si>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</si>
  <si>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</si>
  <si>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</si>
  <si>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</si>
  <si>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</si>
  <si>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</si>
  <si>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</si>
  <si>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</si>
  <si>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</si>
  <si>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</si>
  <si>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</si>
  <si>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</si>
  <si>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</si>
  <si>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</si>
  <si>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</si>
  <si>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</si>
  <si>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</si>
  <si>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</si>
  <si>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</si>
  <si>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</si>
  <si>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</si>
  <si>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</si>
  <si>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</si>
  <si>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</si>
  <si>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</si>
  <si>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</si>
  <si>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</si>
  <si>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</si>
  <si>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</si>
  <si>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</si>
  <si>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</si>
  <si>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</si>
  <si>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</si>
  <si>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</si>
  <si>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</si>
  <si>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</si>
  <si>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</si>
  <si>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</si>
  <si>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</si>
  <si>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</si>
  <si>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</si>
  <si>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</si>
  <si>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</si>
  <si>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</si>
  <si>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</si>
  <si>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</si>
  <si>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</si>
  <si>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</si>
  <si>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</si>
  <si>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</si>
  <si>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</si>
  <si>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</si>
  <si>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</si>
  <si>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</si>
  <si>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</si>
  <si>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</si>
  <si>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</si>
  <si>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</si>
  <si>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</si>
  <si>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</si>
  <si>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</si>
  <si>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</si>
  <si>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</si>
  <si>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</si>
  <si>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</si>
  <si>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</si>
  <si>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</si>
  <si>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</si>
  <si>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</si>
  <si>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</si>
  <si>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</si>
  <si>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</si>
  <si>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</si>
  <si>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</si>
  <si>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</si>
  <si>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</si>
  <si>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</si>
  <si>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</si>
  <si>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</si>
  <si>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</si>
  <si>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</si>
  <si>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</si>
  <si>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</si>
  <si>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</si>
  <si>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</si>
  <si>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</si>
  <si>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</si>
  <si>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</si>
  <si>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</si>
  <si>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</si>
  <si>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</si>
  <si>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</si>
  <si>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</si>
  <si>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</si>
  <si>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</si>
  <si>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</si>
  <si>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</si>
  <si>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</si>
  <si>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</si>
  <si>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</si>
  <si>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</si>
  <si>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</si>
  <si>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</si>
  <si>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</si>
  <si>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</si>
  <si>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</si>
  <si>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</si>
  <si>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</si>
  <si>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</si>
  <si>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</si>
  <si>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</si>
  <si>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</si>
  <si>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</si>
  <si>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</si>
  <si>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</si>
  <si>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</si>
  <si>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</si>
  <si>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</si>
  <si>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</si>
  <si>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</si>
  <si>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</si>
  <si>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</si>
  <si>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</si>
  <si>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</si>
  <si>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</si>
  <si>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</si>
  <si>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</si>
  <si>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</si>
  <si>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</si>
  <si>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</si>
  <si>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</si>
  <si>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</si>
  <si>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</si>
  <si>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</si>
  <si>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</si>
  <si>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</si>
  <si>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</si>
  <si>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</si>
  <si>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</si>
  <si>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</si>
  <si>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</si>
  <si>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</si>
  <si>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</si>
  <si>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</si>
  <si>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</si>
  <si>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</si>
  <si>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</si>
  <si>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</si>
  <si>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</si>
  <si>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</si>
  <si>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</si>
  <si>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</si>
  <si>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</si>
  <si>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</si>
  <si>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</si>
  <si>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</si>
  <si>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</si>
  <si>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</si>
  <si>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</si>
  <si>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</si>
  <si>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</si>
  <si>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</si>
  <si>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</si>
  <si>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</si>
  <si>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</si>
  <si>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</si>
  <si>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</si>
  <si>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</si>
  <si>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</si>
  <si>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</si>
  <si>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</si>
  <si>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</si>
  <si>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</si>
  <si>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</si>
  <si>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</si>
  <si>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</si>
  <si>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</si>
  <si>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</si>
  <si>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</si>
  <si>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</si>
  <si>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</si>
  <si>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</si>
  <si>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</si>
  <si>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</si>
  <si>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</si>
  <si>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</si>
  <si>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</si>
  <si>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</si>
  <si>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</si>
  <si>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</si>
  <si>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</si>
  <si>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</si>
  <si>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</si>
  <si>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</si>
  <si>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</si>
  <si>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</si>
  <si>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</si>
  <si>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</si>
  <si>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</si>
  <si>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</si>
  <si>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</si>
  <si>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</si>
  <si>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</si>
  <si>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</si>
  <si>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</si>
  <si>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</si>
  <si>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</si>
  <si>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</si>
  <si>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</si>
  <si>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</si>
  <si>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</si>
  <si>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</si>
  <si>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</si>
  <si>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</si>
  <si>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</si>
  <si>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</si>
  <si>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</si>
  <si>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</si>
  <si>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</si>
  <si>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</si>
  <si>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</si>
  <si>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</si>
  <si>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</si>
  <si>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</si>
  <si>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</si>
  <si>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</si>
  <si>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</si>
  <si>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</si>
  <si>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</si>
  <si>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</si>
  <si>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</si>
  <si>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</si>
  <si>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</si>
  <si>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</si>
  <si>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</si>
  <si>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</si>
  <si>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</si>
  <si>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</si>
  <si>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</si>
  <si>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</si>
  <si>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</si>
  <si>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</si>
  <si>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</si>
  <si>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</si>
  <si>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</si>
  <si>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</si>
  <si>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</si>
  <si>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</si>
  <si>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</si>
  <si>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</si>
  <si>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</si>
  <si>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</si>
  <si>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</si>
  <si>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</si>
  <si>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</si>
  <si>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</si>
  <si>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</si>
  <si>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</si>
  <si>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</si>
  <si>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</si>
  <si>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</si>
  <si>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</si>
  <si>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</si>
  <si>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</si>
  <si>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</si>
  <si>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</si>
  <si>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</si>
  <si>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</si>
  <si>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</si>
  <si>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</si>
  <si>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</si>
  <si>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</si>
  <si>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</si>
  <si>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</si>
  <si>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</si>
  <si>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</si>
  <si>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</si>
  <si>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</si>
  <si>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</si>
  <si>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</si>
  <si>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</si>
  <si>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</si>
  <si>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</si>
  <si>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</si>
  <si>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</si>
  <si>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</si>
  <si>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</si>
  <si>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</si>
  <si>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</si>
  <si>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</si>
  <si>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</si>
  <si>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</si>
  <si>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</si>
  <si>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</si>
  <si>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</si>
  <si>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</si>
  <si>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</si>
  <si>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</si>
  <si>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</si>
  <si>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</si>
  <si>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</si>
  <si>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</si>
  <si>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</si>
  <si>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</si>
  <si>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</si>
  <si>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</si>
  <si>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</si>
  <si>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</si>
  <si>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</si>
  <si>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</si>
  <si>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</si>
  <si>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</si>
  <si>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</si>
  <si>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</si>
  <si>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</si>
  <si>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</si>
  <si>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</si>
  <si>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</si>
  <si>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</si>
  <si>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</si>
  <si>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</si>
  <si>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</si>
  <si>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</si>
  <si>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</si>
  <si>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</si>
  <si>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</si>
  <si>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</si>
  <si>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</si>
  <si>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</si>
  <si>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</si>
  <si>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</si>
  <si>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</si>
  <si>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</si>
  <si>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</si>
  <si>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</si>
  <si>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</si>
  <si>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</si>
  <si>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</si>
  <si>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</si>
  <si>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</si>
  <si>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</si>
  <si>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</si>
  <si>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</si>
  <si>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</si>
  <si>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</si>
  <si>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</si>
  <si>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</si>
  <si>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</si>
  <si>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</si>
  <si>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</si>
  <si>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</si>
  <si>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</si>
  <si>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</si>
  <si>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</si>
  <si>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</si>
  <si>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</si>
  <si>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</si>
  <si>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</si>
  <si>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</si>
  <si>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</si>
  <si>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</si>
  <si>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</si>
  <si>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</si>
  <si>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</si>
  <si>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</si>
  <si>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</si>
  <si>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</si>
  <si>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</si>
  <si>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</si>
  <si>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</si>
  <si>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</si>
  <si>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</si>
  <si>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</si>
  <si>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</si>
  <si>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</si>
  <si>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</si>
  <si>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</si>
  <si>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</si>
  <si>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</si>
  <si>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</si>
  <si>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</si>
  <si>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</si>
  <si>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</si>
  <si>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</si>
  <si>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</si>
  <si>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</si>
  <si>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</si>
  <si>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</si>
  <si>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</si>
  <si>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</si>
  <si>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</si>
  <si>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</si>
  <si>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</si>
  <si>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</si>
  <si>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</si>
  <si>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</si>
  <si>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</si>
  <si>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</si>
  <si>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</si>
  <si>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</si>
  <si>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</si>
  <si>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</si>
  <si>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</si>
  <si>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</si>
  <si>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</si>
  <si>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</si>
  <si>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</si>
  <si>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</si>
  <si>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</si>
  <si>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</si>
  <si>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</si>
  <si>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</si>
  <si>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</si>
  <si>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</si>
  <si>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</si>
  <si>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</si>
  <si>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</si>
  <si>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</si>
  <si>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</si>
  <si>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</si>
  <si>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</si>
  <si>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</si>
  <si>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</si>
  <si>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</si>
  <si>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</si>
  <si>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</si>
  <si>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</si>
  <si>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</si>
  <si>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</si>
  <si>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</si>
  <si>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</si>
  <si>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</si>
  <si>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</si>
  <si>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</si>
  <si>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</si>
  <si>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</si>
  <si>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</si>
  <si>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</si>
  <si>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</si>
  <si>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</si>
  <si>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</si>
  <si>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</si>
  <si>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</si>
  <si>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</si>
  <si>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</si>
  <si>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</si>
  <si>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</si>
  <si>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</si>
  <si>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</si>
  <si>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</si>
  <si>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</si>
  <si>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</si>
  <si>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</si>
  <si>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</si>
  <si>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</si>
  <si>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</si>
  <si>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</si>
  <si>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</si>
  <si>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</si>
  <si>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</si>
  <si>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</si>
  <si>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</si>
  <si>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</si>
  <si>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</si>
  <si>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</si>
  <si>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</si>
  <si>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</si>
  <si>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</si>
  <si>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</si>
  <si>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</si>
  <si>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</si>
  <si>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</si>
  <si>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</si>
  <si>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</si>
  <si>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</si>
  <si>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</si>
  <si>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</si>
  <si>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</si>
  <si>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</si>
  <si>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</si>
  <si>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</si>
  <si>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</si>
  <si>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</si>
  <si>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</si>
  <si>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</si>
  <si>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</si>
  <si>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</si>
  <si>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</si>
  <si>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</si>
  <si>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</si>
  <si>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</si>
  <si>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</si>
  <si>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</si>
  <si>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</si>
  <si>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</si>
  <si>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</si>
  <si>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</si>
  <si>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</si>
  <si>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</si>
  <si>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</si>
  <si>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</si>
  <si>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</si>
  <si>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</si>
  <si>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</si>
  <si>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</si>
  <si>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</si>
  <si>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</si>
  <si>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</si>
  <si>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</si>
  <si>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</si>
  <si>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</si>
  <si>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</si>
  <si>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</si>
  <si>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</si>
  <si>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</si>
  <si>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</si>
  <si>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</si>
  <si>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</si>
  <si>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</si>
  <si>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</si>
  <si>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</si>
  <si>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</si>
  <si>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</si>
  <si>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</si>
  <si>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</si>
  <si>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</si>
  <si>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</si>
  <si>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</si>
  <si>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</si>
  <si>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</si>
  <si>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</si>
  <si>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</si>
  <si>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</si>
  <si>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</si>
  <si>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</si>
  <si>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</si>
  <si>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</si>
  <si>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</si>
  <si>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</si>
  <si>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</si>
  <si>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</si>
  <si>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</si>
  <si>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</si>
  <si>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</si>
  <si>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</si>
  <si>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</si>
  <si>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</si>
  <si>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</si>
  <si>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</si>
  <si>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</si>
  <si>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</si>
  <si>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</si>
  <si>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</si>
  <si>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</si>
  <si>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</si>
  <si>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</si>
  <si>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</si>
  <si>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</si>
  <si>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</si>
  <si>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</si>
  <si>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</si>
  <si>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</si>
  <si>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</si>
  <si>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</si>
  <si>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</si>
  <si>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</si>
  <si>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</si>
  <si>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</si>
  <si>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</si>
  <si>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</si>
  <si>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</si>
  <si>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</si>
  <si>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</si>
  <si>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</si>
  <si>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</si>
  <si>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</si>
  <si>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</si>
  <si>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</si>
  <si>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</si>
  <si>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</si>
  <si>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</si>
  <si>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</si>
  <si>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</si>
  <si>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</si>
  <si>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</si>
  <si>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</si>
  <si>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</si>
  <si>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</si>
  <si>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</si>
  <si>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</si>
  <si>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</si>
  <si>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</si>
  <si>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</si>
  <si>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</si>
  <si>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</si>
  <si>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</si>
  <si>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</si>
  <si>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</si>
  <si>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</si>
  <si>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</si>
  <si>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</si>
  <si>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</si>
  <si>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</si>
  <si>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</si>
  <si>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</si>
  <si>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</si>
  <si>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</si>
  <si>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</si>
  <si>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</si>
  <si>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</si>
  <si>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</si>
  <si>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</si>
  <si>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</si>
  <si>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</si>
  <si>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</si>
  <si>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</si>
  <si>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</si>
  <si>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</si>
  <si>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</si>
  <si>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</si>
  <si>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</si>
  <si>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</si>
  <si>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</si>
  <si>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</si>
  <si>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</si>
  <si>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</si>
  <si>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</si>
  <si>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</si>
  <si>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</si>
  <si>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</si>
  <si>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</si>
  <si>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</si>
  <si>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</si>
  <si>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</si>
  <si>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</si>
  <si>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</si>
  <si>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</si>
  <si>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</si>
  <si>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</si>
  <si>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</si>
  <si>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</si>
  <si>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</si>
  <si>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</si>
  <si>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</si>
  <si>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</si>
  <si>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</si>
  <si>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</si>
  <si>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</si>
  <si>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</si>
  <si>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</si>
  <si>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</si>
  <si>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</si>
  <si>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</si>
  <si>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</si>
  <si>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</si>
  <si>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</si>
  <si>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</si>
  <si>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</si>
  <si>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</si>
  <si>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</si>
  <si>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</si>
  <si>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</si>
  <si>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</si>
  <si>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</si>
  <si>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</si>
  <si>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</si>
  <si>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</si>
  <si>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</si>
  <si>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</si>
  <si>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</si>
  <si>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</si>
  <si>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</si>
  <si>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</si>
  <si>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</si>
  <si>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</si>
  <si>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</si>
  <si>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</si>
  <si>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</si>
  <si>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</si>
  <si>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</si>
  <si>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</si>
  <si>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</si>
  <si>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</si>
  <si>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</si>
  <si>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</si>
  <si>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</si>
  <si>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</si>
  <si>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</si>
  <si>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</si>
  <si>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</si>
  <si>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</si>
  <si>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</si>
  <si>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</si>
  <si>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</si>
  <si>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</si>
  <si>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</si>
  <si>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</si>
  <si>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</si>
  <si>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</si>
  <si>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</si>
  <si>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</si>
  <si>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</si>
  <si>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</si>
  <si>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</si>
  <si>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</si>
  <si>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</si>
  <si>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</si>
  <si>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</si>
  <si>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</si>
  <si>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</si>
  <si>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</si>
  <si>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</si>
  <si>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</si>
  <si>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</si>
  <si>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</si>
  <si>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</si>
  <si>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</si>
  <si>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</si>
  <si>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</si>
  <si>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</si>
  <si>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</si>
  <si>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</si>
  <si>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</si>
  <si>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</si>
  <si>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</si>
  <si>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</si>
  <si>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</si>
  <si>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</si>
  <si>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</si>
  <si>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</si>
  <si>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</si>
  <si>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</si>
  <si>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</si>
  <si>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</si>
  <si>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</si>
  <si>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</si>
  <si>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</si>
  <si>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</si>
  <si>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</si>
  <si>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</si>
  <si>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</si>
  <si>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</si>
  <si>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</si>
  <si>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</si>
  <si>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</si>
  <si>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</si>
  <si>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</si>
  <si>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</si>
  <si>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</si>
  <si>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</si>
  <si>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</si>
  <si>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</si>
  <si>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</si>
  <si>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</si>
  <si>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</si>
  <si>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</si>
  <si>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</si>
  <si>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</si>
  <si>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</si>
  <si>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</si>
  <si>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</si>
  <si>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</si>
  <si>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</si>
  <si>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</si>
  <si>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</si>
  <si>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</si>
  <si>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</si>
  <si>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</si>
  <si>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</si>
  <si>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</si>
  <si>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</si>
  <si>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</si>
  <si>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</si>
  <si>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</si>
  <si>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</si>
  <si>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</si>
  <si>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</si>
  <si>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</si>
  <si>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</si>
  <si>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</si>
  <si>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</si>
  <si>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</si>
  <si>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</si>
  <si>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</si>
  <si>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</si>
  <si>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</si>
  <si>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</si>
  <si>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</si>
  <si>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</si>
  <si>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</si>
  <si>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</si>
  <si>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</si>
  <si>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</si>
  <si>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</si>
  <si>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</si>
  <si>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</si>
  <si>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</si>
  <si>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</si>
  <si>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</si>
  <si>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</si>
  <si>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</si>
  <si>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</si>
  <si>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</si>
  <si>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</si>
  <si>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</si>
  <si>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</si>
  <si>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</si>
  <si>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</si>
  <si>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</si>
  <si>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</si>
  <si>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</si>
  <si>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</si>
  <si>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</si>
  <si>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</si>
  <si>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</si>
  <si>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</si>
  <si>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</si>
  <si>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</si>
  <si>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</si>
  <si>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</si>
  <si>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</si>
  <si>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</si>
  <si>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</si>
  <si>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</si>
  <si>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</si>
  <si>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</si>
  <si>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</si>
  <si>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</si>
  <si>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</si>
  <si>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</si>
  <si>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</si>
  <si>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</si>
  <si>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</si>
  <si>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</si>
  <si>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</si>
  <si>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</si>
  <si>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</si>
  <si>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</si>
  <si>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</si>
  <si>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</si>
  <si>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</si>
  <si>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</si>
  <si>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</si>
  <si>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</si>
  <si>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</si>
  <si>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</si>
  <si>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</si>
  <si>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</si>
  <si>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</si>
  <si>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</si>
  <si>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</si>
  <si>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</si>
  <si>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</si>
  <si>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</si>
  <si>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</si>
  <si>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</si>
  <si>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</si>
  <si>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</si>
  <si>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</si>
  <si>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</si>
  <si>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</si>
  <si>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</si>
  <si>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</si>
  <si>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</si>
  <si>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</si>
  <si>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</si>
  <si>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</si>
  <si>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</si>
  <si>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</si>
  <si>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</si>
  <si>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</si>
  <si>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</si>
  <si>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</si>
  <si>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</si>
  <si>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</si>
  <si>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</si>
  <si>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</si>
  <si>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</si>
  <si>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</si>
  <si>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</si>
  <si>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</si>
  <si>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</si>
  <si>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</si>
  <si>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</si>
  <si>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</si>
  <si>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</si>
  <si>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</si>
  <si>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</si>
  <si>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</si>
  <si>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</si>
  <si>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</si>
  <si>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</si>
  <si>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</si>
  <si>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</si>
  <si>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</si>
  <si>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</si>
  <si>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</si>
  <si>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</si>
  <si>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</si>
  <si>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</si>
  <si>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</si>
  <si>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</si>
  <si>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</si>
  <si>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</si>
  <si>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</si>
  <si>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</si>
  <si>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</si>
  <si>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</si>
  <si>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</si>
  <si>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</si>
  <si>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</si>
  <si>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</si>
  <si>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</si>
  <si>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</si>
  <si>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</si>
  <si>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</si>
  <si>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</si>
  <si>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</si>
  <si>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</si>
  <si>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</si>
  <si>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</si>
  <si>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</si>
  <si>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</si>
  <si>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</si>
  <si>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</si>
  <si>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</si>
  <si>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</si>
  <si>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</si>
  <si>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</si>
  <si>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</si>
  <si>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</si>
  <si>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</si>
  <si>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</si>
  <si>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</si>
  <si>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</si>
  <si>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</si>
  <si>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</si>
  <si>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</si>
  <si>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</si>
  <si>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</si>
  <si>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</si>
  <si>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</si>
  <si>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</si>
  <si>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</si>
  <si>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</si>
  <si>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</si>
  <si>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</si>
  <si>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</si>
  <si>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</si>
  <si>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</si>
  <si>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</si>
  <si>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</si>
  <si>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</si>
  <si>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</si>
  <si>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</si>
  <si>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</si>
  <si>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</si>
  <si>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</si>
  <si>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</si>
  <si>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</si>
  <si>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</si>
  <si>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</si>
  <si>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</si>
  <si>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</si>
  <si>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</si>
  <si>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</si>
  <si>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</si>
  <si>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</si>
  <si>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</si>
  <si>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</si>
  <si>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</si>
  <si>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</si>
  <si>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</si>
  <si>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</si>
  <si>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</si>
  <si>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</si>
  <si>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</si>
  <si>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</si>
  <si>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</si>
  <si>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</si>
  <si>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</si>
  <si>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</si>
  <si>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</si>
  <si>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</si>
  <si>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</si>
  <si>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</si>
  <si>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</si>
  <si>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</si>
  <si>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</si>
  <si>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</si>
  <si>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</si>
  <si>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</si>
  <si>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</si>
  <si>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</si>
  <si>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</si>
  <si>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</si>
  <si>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</si>
  <si>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</si>
  <si>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</si>
  <si>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</si>
  <si>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</si>
  <si>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</si>
  <si>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</si>
  <si>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</si>
  <si>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</si>
  <si>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</si>
  <si>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</si>
  <si>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</si>
  <si>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</si>
  <si>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</si>
  <si>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</si>
  <si>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</si>
  <si>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</si>
  <si>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</si>
  <si>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</si>
  <si>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</si>
  <si>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</si>
  <si>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</si>
  <si>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</si>
  <si>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</si>
  <si>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</si>
  <si>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</si>
  <si>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</si>
  <si>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</si>
  <si>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</si>
  <si>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</si>
  <si>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</si>
  <si>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</si>
  <si>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</si>
  <si>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</si>
  <si>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</si>
  <si>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</si>
  <si>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</si>
  <si>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</si>
  <si>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</si>
  <si>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</si>
  <si>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</si>
  <si>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</si>
  <si>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</si>
  <si>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</si>
  <si>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</si>
  <si>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</si>
  <si>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</si>
  <si>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</si>
  <si>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</si>
  <si>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</si>
  <si>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</si>
  <si>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</si>
  <si>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</si>
  <si>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</si>
  <si>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</si>
  <si>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</si>
  <si>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</si>
  <si>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</si>
  <si>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</si>
  <si>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</si>
  <si>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</si>
  <si>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</si>
  <si>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</si>
  <si>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</si>
  <si>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</si>
  <si>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</si>
  <si>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</si>
  <si>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</si>
  <si>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</si>
  <si>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</si>
  <si>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</si>
  <si>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</si>
  <si>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</si>
  <si>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</si>
  <si>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</si>
  <si>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</si>
  <si>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</si>
  <si>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</si>
  <si>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</si>
  <si>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</si>
  <si>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</si>
  <si>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</si>
  <si>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</si>
  <si>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</si>
  <si>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</si>
  <si>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</si>
  <si>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</si>
  <si>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</si>
  <si>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</si>
  <si>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</si>
  <si>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</si>
  <si>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</si>
  <si>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</si>
  <si>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</si>
  <si>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</si>
  <si>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</si>
  <si>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</si>
  <si>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</si>
  <si>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</si>
  <si>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</si>
  <si>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</si>
  <si>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</si>
  <si>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</si>
  <si>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</si>
  <si>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</si>
  <si>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</si>
  <si>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</si>
  <si>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</si>
  <si>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</si>
  <si>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</si>
  <si>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</si>
  <si>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</si>
  <si>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</si>
  <si>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</si>
  <si>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</si>
  <si>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</si>
  <si>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</si>
  <si>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</si>
  <si>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</si>
  <si>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</si>
  <si>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</si>
  <si>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</si>
  <si>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</si>
  <si>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</si>
  <si>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</si>
  <si>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</si>
  <si>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</si>
  <si>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</si>
  <si>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</si>
  <si>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</si>
  <si>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</si>
  <si>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</si>
  <si>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</si>
  <si>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</si>
  <si>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</si>
  <si>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</si>
  <si>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</si>
  <si>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</si>
  <si>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</si>
  <si>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</si>
  <si>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</si>
  <si>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</si>
  <si>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</si>
  <si>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</si>
  <si>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</si>
  <si>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</si>
  <si>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</si>
  <si>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</si>
  <si>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</si>
  <si>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</si>
  <si>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</si>
  <si>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</si>
  <si>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</si>
  <si>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</si>
  <si>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</si>
  <si>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</si>
  <si>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</si>
  <si>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</si>
  <si>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</si>
  <si>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</si>
  <si>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</si>
  <si>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</si>
  <si>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</si>
  <si>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</si>
  <si>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</si>
  <si>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</si>
  <si>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</si>
  <si>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</si>
  <si>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</si>
  <si>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</si>
  <si>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</si>
  <si>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</si>
  <si>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</si>
  <si>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</si>
  <si>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</si>
  <si>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</si>
  <si>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</si>
  <si>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</si>
  <si>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</si>
  <si>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</si>
  <si>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</si>
  <si>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</si>
  <si>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</si>
  <si>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</si>
  <si>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</si>
  <si>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</si>
  <si>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</si>
  <si>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</si>
  <si>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</si>
  <si>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</si>
  <si>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</si>
  <si>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</si>
  <si>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</si>
  <si>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</si>
  <si>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</si>
  <si>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</si>
  <si>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</si>
  <si>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</si>
  <si>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</si>
  <si>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</si>
  <si>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</si>
  <si>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</si>
  <si>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</si>
  <si>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</si>
  <si>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</si>
  <si>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</si>
  <si>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</si>
  <si>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</si>
  <si>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</si>
  <si>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</si>
  <si>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</si>
  <si>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</si>
  <si>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</si>
  <si>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</si>
  <si>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</si>
  <si>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</si>
  <si>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</si>
  <si>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</si>
  <si>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</si>
  <si>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</si>
  <si>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</si>
  <si>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</si>
  <si>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</si>
  <si>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</si>
  <si>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</si>
  <si>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</si>
  <si>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</si>
  <si>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</si>
  <si>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</si>
  <si>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</si>
  <si>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</si>
  <si>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</si>
  <si>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</si>
  <si>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</si>
  <si>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</si>
  <si>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</si>
  <si>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</si>
  <si>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</si>
  <si>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</si>
  <si>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</si>
  <si>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</si>
  <si>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</si>
  <si>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</si>
  <si>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</si>
  <si>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</si>
  <si>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</si>
  <si>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</si>
  <si>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</si>
  <si>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</si>
  <si>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</si>
  <si>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</si>
  <si>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</si>
  <si>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</si>
  <si>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</si>
  <si>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</si>
  <si>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</si>
  <si>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</si>
  <si>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</si>
  <si>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</si>
  <si>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</si>
  <si>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</si>
  <si>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</si>
  <si>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</si>
  <si>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</si>
  <si>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</si>
  <si>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</si>
  <si>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</si>
  <si>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</si>
  <si>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</si>
  <si>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</si>
  <si>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</si>
  <si>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</si>
  <si>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</si>
  <si>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</si>
  <si>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</si>
  <si>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</si>
  <si>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</si>
  <si>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</si>
  <si>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</si>
  <si>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</si>
  <si>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</si>
  <si>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</si>
  <si>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</si>
  <si>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</si>
  <si>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</si>
  <si>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</si>
  <si>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</si>
  <si>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</si>
  <si>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</si>
  <si>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</si>
  <si>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</si>
  <si>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</si>
  <si>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</si>
  <si>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</si>
  <si>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</si>
  <si>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</si>
  <si>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</si>
  <si>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</si>
  <si>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</si>
  <si>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</si>
  <si>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</si>
  <si>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</si>
  <si>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</si>
  <si>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</si>
  <si>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</si>
  <si>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</si>
  <si>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</si>
  <si>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</si>
  <si>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</si>
  <si>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</si>
  <si>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</si>
  <si>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</si>
  <si>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</si>
  <si>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</si>
  <si>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</si>
  <si>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</si>
  <si>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</si>
  <si>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</si>
  <si>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</si>
  <si>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</si>
  <si>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</si>
  <si>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</si>
  <si>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</si>
  <si>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</si>
  <si>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</si>
  <si>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</si>
  <si>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</si>
  <si>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</si>
  <si>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</si>
  <si>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</si>
  <si>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</si>
  <si>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</si>
  <si>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</si>
  <si>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</si>
  <si>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</si>
  <si>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</si>
  <si>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</si>
  <si>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</si>
  <si>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</si>
  <si>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</si>
  <si>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</si>
  <si>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</si>
  <si>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</si>
  <si>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</si>
  <si>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</si>
  <si>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</si>
  <si>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</si>
  <si>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</si>
  <si>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</si>
  <si>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</si>
  <si>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</si>
  <si>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</si>
  <si>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</si>
  <si>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</si>
  <si>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</si>
  <si>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</si>
  <si>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</si>
  <si>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</si>
  <si>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</si>
  <si>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</si>
  <si>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</si>
  <si>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</si>
  <si>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</si>
  <si>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</si>
  <si>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</si>
  <si>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</si>
  <si>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</si>
  <si>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</si>
  <si>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</si>
  <si>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</si>
  <si>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</si>
  <si>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</si>
  <si>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</si>
  <si>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</si>
  <si>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</si>
  <si>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</si>
  <si>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</si>
  <si>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</si>
  <si>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</si>
  <si>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</si>
  <si>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</si>
  <si>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</si>
  <si>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</si>
  <si>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</si>
  <si>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</si>
  <si>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</si>
  <si>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</si>
  <si>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</si>
  <si>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</si>
  <si>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</si>
  <si>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</si>
  <si>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</si>
  <si>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</si>
  <si>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</si>
  <si>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</si>
  <si>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</si>
  <si>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</si>
  <si>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</si>
  <si>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</si>
  <si>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</si>
  <si>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</si>
  <si>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</si>
  <si>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</si>
  <si>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</si>
  <si>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</si>
  <si>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</si>
  <si>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</si>
  <si>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</si>
  <si>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</si>
  <si>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</si>
  <si>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</si>
  <si>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</si>
  <si>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</si>
  <si>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</si>
  <si>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</si>
  <si>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</si>
  <si>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</si>
  <si>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</si>
  <si>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</si>
  <si>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</si>
  <si>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</si>
  <si>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</si>
  <si>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</si>
  <si>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</si>
  <si>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</si>
  <si>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</si>
  <si>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</si>
  <si>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</si>
  <si>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</si>
  <si>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</si>
  <si>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</si>
  <si>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</si>
  <si>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</si>
  <si>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</si>
  <si>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</si>
  <si>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</si>
  <si>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</si>
  <si>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</si>
  <si>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</si>
  <si>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</si>
  <si>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</si>
  <si>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</si>
  <si>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</si>
  <si>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</si>
  <si>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</si>
  <si>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</si>
  <si>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</si>
  <si>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</si>
  <si>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</si>
  <si>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</si>
  <si>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</si>
  <si>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</si>
  <si>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</si>
  <si>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</si>
  <si>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</si>
  <si>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</si>
  <si>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</si>
  <si>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</si>
  <si>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</si>
  <si>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</si>
  <si>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</si>
  <si>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</si>
  <si>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</si>
  <si>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</si>
  <si>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</si>
  <si>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</si>
  <si>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</si>
  <si>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</si>
  <si>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</si>
  <si>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</si>
  <si>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</si>
  <si>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</si>
  <si>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</si>
  <si>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</si>
  <si>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</si>
  <si>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</si>
  <si>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</si>
  <si>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</si>
  <si>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</si>
  <si>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</si>
  <si>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</si>
  <si>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</si>
  <si>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</si>
  <si>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</si>
  <si>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</si>
  <si>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</si>
  <si>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</si>
  <si>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</si>
  <si>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</si>
  <si>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</si>
  <si>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</si>
  <si>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</si>
  <si>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</si>
  <si>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</si>
  <si>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</si>
  <si>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</si>
  <si>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</si>
  <si>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</si>
  <si>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</si>
  <si>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</si>
  <si>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</si>
  <si>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</si>
  <si>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</si>
  <si>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</si>
  <si>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</si>
  <si>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</si>
  <si>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</si>
  <si>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</si>
  <si>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</si>
  <si>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</si>
  <si>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</si>
  <si>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</si>
  <si>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</si>
  <si>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</si>
  <si>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</si>
  <si>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</si>
  <si>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</si>
  <si>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</si>
  <si>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</si>
  <si>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</si>
  <si>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</si>
  <si>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</si>
  <si>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</si>
  <si>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</si>
  <si>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</si>
  <si>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</si>
  <si>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</si>
  <si>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</si>
  <si>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</si>
  <si>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</si>
  <si>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</si>
  <si>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</si>
  <si>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</si>
  <si>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</si>
  <si>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</si>
  <si>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</si>
  <si>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</si>
  <si>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</si>
  <si>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</si>
  <si>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</si>
  <si>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</si>
  <si>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</si>
  <si>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</si>
  <si>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</si>
  <si>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</si>
  <si>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</si>
  <si>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</si>
  <si>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</si>
  <si>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</si>
  <si>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</si>
  <si>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</si>
  <si>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</si>
  <si>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</si>
  <si>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</si>
  <si>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</si>
  <si>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</si>
  <si>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</si>
  <si>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</si>
  <si>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</si>
  <si>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</si>
  <si>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</si>
  <si>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</si>
  <si>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</si>
  <si>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</si>
  <si>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</si>
  <si>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</si>
  <si>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</si>
  <si>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</si>
  <si>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</si>
  <si>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</si>
  <si>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</si>
  <si>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</si>
  <si>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</si>
  <si>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</si>
  <si>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</si>
  <si>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</si>
  <si>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</si>
  <si>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</si>
  <si>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</si>
  <si>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</si>
  <si>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</si>
  <si>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</si>
  <si>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</si>
  <si>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</si>
  <si>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</si>
  <si>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</si>
  <si>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</si>
  <si>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</si>
  <si>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</si>
  <si>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</si>
  <si>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</si>
  <si>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</si>
  <si>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</si>
  <si>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</si>
  <si>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</si>
  <si>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</si>
  <si>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</si>
  <si>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</si>
  <si>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</si>
  <si>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</si>
  <si>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</si>
  <si>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</si>
  <si>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</si>
  <si>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</si>
  <si>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</si>
  <si>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</si>
  <si>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</si>
  <si>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</si>
  <si>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</si>
  <si>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</si>
  <si>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</si>
  <si>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</si>
  <si>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</si>
  <si>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</si>
  <si>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</si>
  <si>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</si>
  <si>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</si>
  <si>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</si>
  <si>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</si>
  <si>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</si>
  <si>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</si>
  <si>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</si>
  <si>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</si>
  <si>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</si>
  <si>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</si>
  <si>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</si>
  <si>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</si>
  <si>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</si>
  <si>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</si>
  <si>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</si>
  <si>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</si>
  <si>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</si>
  <si>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</si>
  <si>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</si>
  <si>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</si>
  <si>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</si>
  <si>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</si>
  <si>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</si>
  <si>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</si>
  <si>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</si>
  <si>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</si>
  <si>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</si>
  <si>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</si>
  <si>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</si>
  <si>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</si>
  <si>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</si>
  <si>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</si>
  <si>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</si>
  <si>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</si>
  <si>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</si>
  <si>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</si>
  <si>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</si>
  <si>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</si>
  <si>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</si>
  <si>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</si>
  <si>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</si>
  <si>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</si>
  <si>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</si>
  <si>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</si>
  <si>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</si>
  <si>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</si>
  <si>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</si>
  <si>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</si>
  <si>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</si>
  <si>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</si>
  <si>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</si>
  <si>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</si>
  <si>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</si>
  <si>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</si>
  <si>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</si>
  <si>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</si>
  <si>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</si>
  <si>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</si>
  <si>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</si>
  <si>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</si>
  <si>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</si>
  <si>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</si>
  <si>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</si>
  <si>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</si>
  <si>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</si>
  <si>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</si>
  <si>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</si>
  <si>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</si>
  <si>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</si>
  <si>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</si>
  <si>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</si>
  <si>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</si>
  <si>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</si>
  <si>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</si>
  <si>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</si>
  <si>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</si>
  <si>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</si>
  <si>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</si>
  <si>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</si>
  <si>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</si>
  <si>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</si>
  <si>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</si>
  <si>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</si>
  <si>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</si>
  <si>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</si>
  <si>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</si>
  <si>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</si>
  <si>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</si>
  <si>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</si>
  <si>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</si>
  <si>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</si>
  <si>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</si>
  <si>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</si>
  <si>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</si>
  <si>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</si>
  <si>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</si>
  <si>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</si>
  <si>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</si>
  <si>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</si>
  <si>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</si>
  <si>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</si>
  <si>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</si>
  <si>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</si>
  <si>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</si>
  <si>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</si>
  <si>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</si>
  <si>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</si>
  <si>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</si>
  <si>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</si>
  <si>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</si>
  <si>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</si>
  <si>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</si>
  <si>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</si>
  <si>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</si>
  <si>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</si>
  <si>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</si>
  <si>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</si>
  <si>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</si>
  <si>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</si>
  <si>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</si>
  <si>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</si>
  <si>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</si>
  <si>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</si>
  <si>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</si>
  <si>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</si>
  <si>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</si>
  <si>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</si>
  <si>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</si>
  <si>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</si>
  <si>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</si>
  <si>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</si>
  <si>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</si>
  <si>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</si>
  <si>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</si>
  <si>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</si>
  <si>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</si>
  <si>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</si>
  <si>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</si>
  <si>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</si>
  <si>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</si>
  <si>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</si>
  <si>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</si>
  <si>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</si>
  <si>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</si>
  <si>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</si>
  <si>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</si>
  <si>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</si>
  <si>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</si>
  <si>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</si>
  <si>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</si>
  <si>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</si>
  <si>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</si>
  <si>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</si>
  <si>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</si>
  <si>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</si>
  <si>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</si>
  <si>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</si>
  <si>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</si>
  <si>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</si>
  <si>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</si>
  <si>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</si>
  <si>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</si>
  <si>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</si>
  <si>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</si>
  <si>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</si>
  <si>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</si>
  <si>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</si>
  <si>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</si>
  <si>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</si>
  <si>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</si>
  <si>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</si>
  <si>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</si>
  <si>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</si>
  <si>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</si>
  <si>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</si>
  <si>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</si>
  <si>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</si>
  <si>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</si>
  <si>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</si>
  <si>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</si>
  <si>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</si>
  <si>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</si>
  <si>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</si>
  <si>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</si>
  <si>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</si>
  <si>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</si>
  <si>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</si>
  <si>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</si>
  <si>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</si>
  <si>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</si>
  <si>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</si>
  <si>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</si>
  <si>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</si>
  <si>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</si>
  <si>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</si>
  <si>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</si>
  <si>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</si>
  <si>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</si>
  <si>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</si>
  <si>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</si>
  <si>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</si>
  <si>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</si>
  <si>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</si>
  <si>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</si>
  <si>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</si>
  <si>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</si>
  <si>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</si>
  <si>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</si>
  <si>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</si>
  <si>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</si>
  <si>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</si>
  <si>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</si>
  <si>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</si>
  <si>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</si>
  <si>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</si>
  <si>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</si>
  <si>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</si>
  <si>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</si>
  <si>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</si>
  <si>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</si>
  <si>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</si>
  <si>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</si>
  <si>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</si>
  <si>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</si>
  <si>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</si>
  <si>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</si>
  <si>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</si>
  <si>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</si>
  <si>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</si>
  <si>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</si>
  <si>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</si>
  <si>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</si>
  <si>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</si>
  <si>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</si>
  <si>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</si>
  <si>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</si>
  <si>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</si>
  <si>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</si>
  <si>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</si>
  <si>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</si>
  <si>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</si>
  <si>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</si>
  <si>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</si>
  <si>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</si>
  <si>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</si>
  <si>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</si>
  <si>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</si>
  <si>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</si>
  <si>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</si>
  <si>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</si>
  <si>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</si>
  <si>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</si>
  <si>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</si>
  <si>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</si>
  <si>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</si>
  <si>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</si>
  <si>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</si>
  <si>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</si>
  <si>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</si>
  <si>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</si>
  <si>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</si>
  <si>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</si>
  <si>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</si>
  <si>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</si>
  <si>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</si>
  <si>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</si>
  <si>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</si>
  <si>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</si>
  <si>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</si>
  <si>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</si>
  <si>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</si>
  <si>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</si>
  <si>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</si>
  <si>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</si>
  <si>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</si>
  <si>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</si>
  <si>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</si>
  <si>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</si>
  <si>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</si>
  <si>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</si>
  <si>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</si>
  <si>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</si>
  <si>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</si>
  <si>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</si>
  <si>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</si>
  <si>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</si>
  <si>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</si>
  <si>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</si>
  <si>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</si>
  <si>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</si>
  <si>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</si>
  <si>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</si>
  <si>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</si>
  <si>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</si>
  <si>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</si>
  <si>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</si>
  <si>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</si>
  <si>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</si>
  <si>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</si>
  <si>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</si>
  <si>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</si>
  <si>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</si>
  <si>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</si>
  <si>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</si>
  <si>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</si>
  <si>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</si>
  <si>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</si>
  <si>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</si>
  <si>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</si>
  <si>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</si>
  <si>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</si>
  <si>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</si>
  <si>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</si>
  <si>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</si>
  <si>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</si>
  <si>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</si>
  <si>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</si>
  <si>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</si>
  <si>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</si>
  <si>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</si>
  <si>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</si>
  <si>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</si>
  <si>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</si>
  <si>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</si>
  <si>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</si>
  <si>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</si>
  <si>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</si>
  <si>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</si>
  <si>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</si>
  <si>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</si>
  <si>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</si>
  <si>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</si>
  <si>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</si>
  <si>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</si>
  <si>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</si>
  <si>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</si>
  <si>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</si>
  <si>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</si>
  <si>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</si>
  <si>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</si>
  <si>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</si>
  <si>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</si>
  <si>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</si>
  <si>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</si>
  <si>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</si>
  <si>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</si>
  <si>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</si>
  <si>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</si>
  <si>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</si>
  <si>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</si>
  <si>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</si>
  <si>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</si>
  <si>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</si>
  <si>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</si>
  <si>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</si>
  <si>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</si>
  <si>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</si>
  <si>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</si>
  <si>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</si>
  <si>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</si>
  <si>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</si>
  <si>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</si>
  <si>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</si>
  <si>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</si>
  <si>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</si>
  <si>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</si>
  <si>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</si>
  <si>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</si>
  <si>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</si>
  <si>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</si>
  <si>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</si>
  <si>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</si>
  <si>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</si>
  <si>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</si>
  <si>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</si>
  <si>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</si>
  <si>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</si>
  <si>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</si>
  <si>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</si>
  <si>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</si>
  <si>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</si>
  <si>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</si>
  <si>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</si>
  <si>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</si>
  <si>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</si>
  <si>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</si>
  <si>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</si>
  <si>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</si>
  <si>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</si>
  <si>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</si>
  <si>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</si>
  <si>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</si>
  <si>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</si>
  <si>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</si>
  <si>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</si>
  <si>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</si>
  <si>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</si>
  <si>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</si>
  <si>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</si>
  <si>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</si>
  <si>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</si>
  <si>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</si>
  <si>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</si>
  <si>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</si>
  <si>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</si>
  <si>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</si>
  <si>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</si>
  <si>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</si>
  <si>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</si>
  <si>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</si>
  <si>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</si>
  <si>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</si>
  <si>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</si>
  <si>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</si>
  <si>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</si>
  <si>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</si>
  <si>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</si>
  <si>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</si>
  <si>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</si>
  <si>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</si>
  <si>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</si>
  <si>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</si>
  <si>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</si>
  <si>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</si>
  <si>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</si>
  <si>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</si>
  <si>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</si>
  <si>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</si>
  <si>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</si>
  <si>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</si>
  <si>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</si>
  <si>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</si>
  <si>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</si>
  <si>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</si>
  <si>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</si>
  <si>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</si>
  <si>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</si>
  <si>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</si>
  <si>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</si>
  <si>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</si>
  <si>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</si>
  <si>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</si>
  <si>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</si>
  <si>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</si>
  <si>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</si>
  <si>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</si>
  <si>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</si>
  <si>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</si>
  <si>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</si>
  <si>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</si>
  <si>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</si>
  <si>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</si>
  <si>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</si>
  <si>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</si>
  <si>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</si>
  <si>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</si>
  <si>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</si>
  <si>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</si>
  <si>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</si>
  <si>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</si>
  <si>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</si>
  <si>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</si>
  <si>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</si>
  <si>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</si>
  <si>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</si>
  <si>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</si>
  <si>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</si>
  <si>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</si>
  <si>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</si>
  <si>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</si>
  <si>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</si>
  <si>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</si>
  <si>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</si>
  <si>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</si>
  <si>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</si>
  <si>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</si>
  <si>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</si>
  <si>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</si>
  <si>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</si>
  <si>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</si>
  <si>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</si>
  <si>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</si>
  <si>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</si>
  <si>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</si>
  <si>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</si>
  <si>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</si>
  <si>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</si>
  <si>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</si>
  <si>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</si>
  <si>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</si>
  <si>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</si>
  <si>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</si>
  <si>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</si>
  <si>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</si>
  <si>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</si>
  <si>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</si>
  <si>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</si>
  <si>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</si>
  <si>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</si>
  <si>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</si>
  <si>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</si>
  <si>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</si>
  <si>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</si>
  <si>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</si>
  <si>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</si>
  <si>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</si>
  <si>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</si>
  <si>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</si>
  <si>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</si>
  <si>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</si>
  <si>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</si>
  <si>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</si>
  <si>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</si>
  <si>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</si>
  <si>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</si>
  <si>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</si>
  <si>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</si>
  <si>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</si>
  <si>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</si>
  <si>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</si>
  <si>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</si>
  <si>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</si>
  <si>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</si>
  <si>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</si>
  <si>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</si>
  <si>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</si>
  <si>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</si>
  <si>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</si>
  <si>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</si>
  <si>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</si>
  <si>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</si>
  <si>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</si>
  <si>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</si>
  <si>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</si>
  <si>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</si>
  <si>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</si>
  <si>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</si>
  <si>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</si>
  <si>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</si>
  <si>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</si>
  <si>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</si>
  <si>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</si>
  <si>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</si>
  <si>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</si>
  <si>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</si>
  <si>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</si>
  <si>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</si>
  <si>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</si>
  <si>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</si>
  <si>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</si>
  <si>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</si>
  <si>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</si>
  <si>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</si>
  <si>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</si>
  <si>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</si>
  <si>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</si>
  <si>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</si>
  <si>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</si>
  <si>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</si>
  <si>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</si>
  <si>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</si>
  <si>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</si>
  <si>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</si>
  <si>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</si>
  <si>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</si>
  <si>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</si>
  <si>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</si>
  <si>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</si>
  <si>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</si>
  <si>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</si>
  <si>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</si>
  <si>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</si>
  <si>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</si>
  <si>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</si>
  <si>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</si>
  <si>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</si>
  <si>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</si>
  <si>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</si>
  <si>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</si>
  <si>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</si>
  <si>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</si>
  <si>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</si>
  <si>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</si>
  <si>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</si>
  <si>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</si>
  <si>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</si>
  <si>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</si>
  <si>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</si>
  <si>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</si>
  <si>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</si>
  <si>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</si>
  <si>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</si>
  <si>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</si>
  <si>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</si>
  <si>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</si>
  <si>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</si>
  <si>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</si>
  <si>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</si>
  <si>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</si>
  <si>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</si>
  <si>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</si>
  <si>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</si>
  <si>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</si>
  <si>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</si>
  <si>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</si>
  <si>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</si>
  <si>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</si>
  <si>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</si>
  <si>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</si>
  <si>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</si>
  <si>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</si>
  <si>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</si>
  <si>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</si>
  <si>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</si>
  <si>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</si>
  <si>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</si>
  <si>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</si>
  <si>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</si>
  <si>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</si>
  <si>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</si>
  <si>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</si>
  <si>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</si>
  <si>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</si>
  <si>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</si>
  <si>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</si>
  <si>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</si>
  <si>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</si>
  <si>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</si>
  <si>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</si>
  <si>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</si>
  <si>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</si>
  <si>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</si>
  <si>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</si>
  <si>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</si>
  <si>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</si>
  <si>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</si>
  <si>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</si>
  <si>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</si>
  <si>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</si>
  <si>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</si>
  <si>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</si>
  <si>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</si>
  <si>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</si>
  <si>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</si>
  <si>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</si>
  <si>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</si>
  <si>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</si>
  <si>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</si>
  <si>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</si>
  <si>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</si>
  <si>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</si>
  <si>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</si>
  <si>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</si>
  <si>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</si>
  <si>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</si>
  <si>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</si>
  <si>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</si>
  <si>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</si>
  <si>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</si>
  <si>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</si>
  <si>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</si>
  <si>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</si>
  <si>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</si>
  <si>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</si>
  <si>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</si>
  <si>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</si>
  <si>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</si>
  <si>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</si>
  <si>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</si>
  <si>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</si>
  <si>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</si>
  <si>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</si>
  <si>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</si>
  <si>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</si>
  <si>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</si>
  <si>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</si>
  <si>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</si>
  <si>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</si>
  <si>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</si>
  <si>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</si>
  <si>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</si>
  <si>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</si>
  <si>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</si>
  <si>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</si>
  <si>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</si>
  <si>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</si>
  <si>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</si>
  <si>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</si>
  <si>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</si>
  <si>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</si>
  <si>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</si>
  <si>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</si>
  <si>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</si>
  <si>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</si>
  <si>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</si>
  <si>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</si>
  <si>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</si>
  <si>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</si>
  <si>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</si>
  <si>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</si>
  <si>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</si>
  <si>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</si>
  <si>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</si>
  <si>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</si>
  <si>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</si>
  <si>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</si>
  <si>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</si>
  <si>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</si>
  <si>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</si>
  <si>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</si>
  <si>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</si>
  <si>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</si>
  <si>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</si>
  <si>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</si>
  <si>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</si>
  <si>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</si>
  <si>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</si>
  <si>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</si>
  <si>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</si>
  <si>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</si>
  <si>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</si>
  <si>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</si>
  <si>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</si>
  <si>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</si>
  <si>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</si>
  <si>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</si>
  <si>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</si>
  <si>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</si>
  <si>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</si>
  <si>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</si>
  <si>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</si>
  <si>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</si>
  <si>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</si>
  <si>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</si>
  <si>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</si>
  <si>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</si>
  <si>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</si>
  <si>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</si>
  <si>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</si>
  <si>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</si>
  <si>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</si>
  <si>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</si>
  <si>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</si>
  <si>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</si>
  <si>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</si>
  <si>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</si>
  <si>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</si>
  <si>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</si>
  <si>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</si>
  <si>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</si>
  <si>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</si>
  <si>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</si>
  <si>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</si>
  <si>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</si>
  <si>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</si>
  <si>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</si>
  <si>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</si>
  <si>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</si>
  <si>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</si>
  <si>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</si>
  <si>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</si>
  <si>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</si>
  <si>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</si>
  <si>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</si>
  <si>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</si>
  <si>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</si>
  <si>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</si>
  <si>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</si>
  <si>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</si>
  <si>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</si>
  <si>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</si>
  <si>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</si>
  <si>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</si>
  <si>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</si>
  <si>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</si>
  <si>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</si>
  <si>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</si>
  <si>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</si>
  <si>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</si>
  <si>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</si>
  <si>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</si>
  <si>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</si>
  <si>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</si>
  <si>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</si>
  <si>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</si>
  <si>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</si>
  <si>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</si>
  <si>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</si>
  <si>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</si>
  <si>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</si>
  <si>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</si>
  <si>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</si>
  <si>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</si>
  <si>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</si>
  <si>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</si>
  <si>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</si>
  <si>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</si>
  <si>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</si>
  <si>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</si>
  <si>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</si>
  <si>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</si>
  <si>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</si>
  <si>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</si>
  <si>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</si>
  <si>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</si>
  <si>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</si>
  <si>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</si>
  <si>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</si>
  <si>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</si>
  <si>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</si>
  <si>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</si>
  <si>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</si>
  <si>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</si>
  <si>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</si>
  <si>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</si>
  <si>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</si>
  <si>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</si>
  <si>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</si>
  <si>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</si>
  <si>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</si>
  <si>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</si>
  <si>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</si>
  <si>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</si>
  <si>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</si>
  <si>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</si>
  <si>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</si>
  <si>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</si>
  <si>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</si>
  <si>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</si>
  <si>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</si>
  <si>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</si>
  <si>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</si>
  <si>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</si>
  <si>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</si>
  <si>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</si>
  <si>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</si>
  <si>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</si>
  <si>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</si>
  <si>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</si>
  <si>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</si>
  <si>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</si>
  <si>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</si>
  <si>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</si>
  <si>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</si>
  <si>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</si>
  <si>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</si>
  <si>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</si>
  <si>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</si>
  <si>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</si>
  <si>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</si>
  <si>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</si>
  <si>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</si>
  <si>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</si>
  <si>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</si>
  <si>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</si>
  <si>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</si>
  <si>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</si>
  <si>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</si>
  <si>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</si>
  <si>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</si>
  <si>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</si>
  <si>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</si>
  <si>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</si>
  <si>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</si>
  <si>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</si>
  <si>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</si>
  <si>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</si>
  <si>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</si>
  <si>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</si>
  <si>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</si>
  <si>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</si>
  <si>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</si>
  <si>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</si>
  <si>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</si>
  <si>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</si>
  <si>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</si>
  <si>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</si>
  <si>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</si>
  <si>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</si>
  <si>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</si>
  <si>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</si>
  <si>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</si>
  <si>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</si>
  <si>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</si>
  <si>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</si>
  <si>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</si>
  <si>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</si>
  <si>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</si>
  <si>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</si>
  <si>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</si>
  <si>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</si>
  <si>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</si>
  <si>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</si>
  <si>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</si>
  <si>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</si>
  <si>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</si>
  <si>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</si>
  <si>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</si>
  <si>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</si>
  <si>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</si>
  <si>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</si>
  <si>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</si>
  <si>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</si>
  <si>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</si>
  <si>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</si>
  <si>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</si>
  <si>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</si>
  <si>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</si>
  <si>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</si>
  <si>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</si>
  <si>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</si>
  <si>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</si>
  <si>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</si>
  <si>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</si>
  <si>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</si>
  <si>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</si>
  <si>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</si>
  <si>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</si>
  <si>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</si>
  <si>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</si>
  <si>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</si>
  <si>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</si>
  <si>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</si>
  <si>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</si>
  <si>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</si>
  <si>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</si>
  <si>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</si>
  <si>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</si>
  <si>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</si>
  <si>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</si>
  <si>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</si>
  <si>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</si>
  <si>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</si>
  <si>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</si>
  <si>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</si>
  <si>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</si>
  <si>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</si>
  <si>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</si>
  <si>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</si>
  <si>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</si>
  <si>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</si>
  <si>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</si>
  <si>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</si>
  <si>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</si>
  <si>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</si>
  <si>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</si>
  <si>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</si>
  <si>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</si>
  <si>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</si>
  <si>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</si>
  <si>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</si>
  <si>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</si>
  <si>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</si>
  <si>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</si>
  <si>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</si>
  <si>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</si>
  <si>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</si>
  <si>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</si>
  <si>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</si>
  <si>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</si>
  <si>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</si>
  <si>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</si>
  <si>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</si>
  <si>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</si>
  <si>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</si>
  <si>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</si>
  <si>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</si>
  <si>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</si>
  <si>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</si>
  <si>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</si>
  <si>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</si>
  <si>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</si>
  <si>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</si>
  <si>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</si>
  <si>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</si>
  <si>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</si>
  <si>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</si>
  <si>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</si>
  <si>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</si>
  <si>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</si>
  <si>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</si>
  <si>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</si>
  <si>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</si>
  <si>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</si>
  <si>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</si>
  <si>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</si>
  <si>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</si>
  <si>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</si>
  <si>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</si>
  <si>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</si>
  <si>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</si>
  <si>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</si>
  <si>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</si>
  <si>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</si>
  <si>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</si>
  <si>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</si>
  <si>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</si>
  <si>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</si>
  <si>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</si>
  <si>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</si>
  <si>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</si>
  <si>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</si>
  <si>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</si>
  <si>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</si>
  <si>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</si>
  <si>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</si>
  <si>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</si>
  <si>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</si>
  <si>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</si>
  <si>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</si>
  <si>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</si>
  <si>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</si>
  <si>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</si>
  <si>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</si>
  <si>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</si>
  <si>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</si>
  <si>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</si>
  <si>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</si>
  <si>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</si>
  <si>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</si>
  <si>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</si>
  <si>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</si>
  <si>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</si>
  <si>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</si>
  <si>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</si>
  <si>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</si>
  <si>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</si>
  <si>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</si>
  <si>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</si>
  <si>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</si>
  <si>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</si>
  <si>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</si>
  <si>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</si>
  <si>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</si>
  <si>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</si>
  <si>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</si>
  <si>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</si>
  <si>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</si>
  <si>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</si>
  <si>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</si>
  <si>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</si>
  <si>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</si>
  <si>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</si>
  <si>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</si>
  <si>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</si>
  <si>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</si>
  <si>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</si>
  <si>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</si>
  <si>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</si>
  <si>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</si>
  <si>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</si>
  <si>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</si>
  <si>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</si>
  <si>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</si>
  <si>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</si>
  <si>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</si>
  <si>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</si>
  <si>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</si>
  <si>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</si>
  <si>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</si>
  <si>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</si>
  <si>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</si>
  <si>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</si>
  <si>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</si>
  <si>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</si>
  <si>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</si>
  <si>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</si>
  <si>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</si>
  <si>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</si>
  <si>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</si>
  <si>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</si>
  <si>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</si>
  <si>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</si>
  <si>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</si>
  <si>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</si>
  <si>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</si>
  <si>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</si>
  <si>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</si>
  <si>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</si>
  <si>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</si>
  <si>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</si>
  <si>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</si>
  <si>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</si>
  <si>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</si>
  <si>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</si>
  <si>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</si>
  <si>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</si>
  <si>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</si>
  <si>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</si>
  <si>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</si>
  <si>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</si>
  <si>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</si>
  <si>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</si>
  <si>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</si>
  <si>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</si>
  <si>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</si>
  <si>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</si>
  <si>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</si>
  <si>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</si>
  <si>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</si>
  <si>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</si>
  <si>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</si>
  <si>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</si>
  <si>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</si>
  <si>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</si>
  <si>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</si>
  <si>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</si>
  <si>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</si>
  <si>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</si>
  <si>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</si>
  <si>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</si>
  <si>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</si>
  <si>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</si>
  <si>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</si>
  <si>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</si>
  <si>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</si>
  <si>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</si>
  <si>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</si>
  <si>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</si>
  <si>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</si>
  <si>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</si>
  <si>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</si>
  <si>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</si>
  <si>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</si>
  <si>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</si>
  <si>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</si>
  <si>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</si>
  <si>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</si>
  <si>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</si>
  <si>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</si>
  <si>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</si>
  <si>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</si>
  <si>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</si>
  <si>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</si>
  <si>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</si>
  <si>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</si>
  <si>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</si>
  <si>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</si>
  <si>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</si>
  <si>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</si>
  <si>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</si>
  <si>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</si>
  <si>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</si>
  <si>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</si>
  <si>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</si>
  <si>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</si>
  <si>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</si>
  <si>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</si>
  <si>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</si>
  <si>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</si>
  <si>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</si>
  <si>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</si>
  <si>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</si>
  <si>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</si>
  <si>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</si>
  <si>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</si>
  <si>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</si>
  <si>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</si>
  <si>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</si>
  <si>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</si>
  <si>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</si>
  <si>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</si>
  <si>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</si>
  <si>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</si>
  <si>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</si>
  <si>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</si>
  <si>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</si>
  <si>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</si>
  <si>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</si>
  <si>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</si>
  <si>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</si>
  <si>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</si>
  <si>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</si>
  <si>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</si>
  <si>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</si>
  <si>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</si>
  <si>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</si>
  <si>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</si>
  <si>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</si>
  <si>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</si>
  <si>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</si>
  <si>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</si>
  <si>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</si>
  <si>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</si>
  <si>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</si>
  <si>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</si>
  <si>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</si>
  <si>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</si>
  <si>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</si>
  <si>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</si>
  <si>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</si>
  <si>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</si>
  <si>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</si>
  <si>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</si>
  <si>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</si>
  <si>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</si>
  <si>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</si>
  <si>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</si>
  <si>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</si>
  <si>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</si>
  <si>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</si>
  <si>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</si>
  <si>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</si>
  <si>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</si>
  <si>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</si>
  <si>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</si>
  <si>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</si>
  <si>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</si>
  <si>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</si>
  <si>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</si>
  <si>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</si>
  <si>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</si>
  <si>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</si>
  <si>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</si>
  <si>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</si>
  <si>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</si>
  <si>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</si>
  <si>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</si>
  <si>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</si>
  <si>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</si>
  <si>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</si>
  <si>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</si>
  <si>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</si>
  <si>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</si>
  <si>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</si>
  <si>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</si>
  <si>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</si>
  <si>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</si>
  <si>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</si>
  <si>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</si>
  <si>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</si>
  <si>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</si>
  <si>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</si>
  <si>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</si>
  <si>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</si>
  <si>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</si>
  <si>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</si>
  <si>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</si>
  <si>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</si>
  <si>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</si>
  <si>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</si>
  <si>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</si>
  <si>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</si>
  <si>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</si>
  <si>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</si>
  <si>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</si>
  <si>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</si>
  <si>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</si>
  <si>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</si>
  <si>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</si>
  <si>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</si>
  <si>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</si>
  <si>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</si>
  <si>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</si>
  <si>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</si>
  <si>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</si>
  <si>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</si>
  <si>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</si>
  <si>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</si>
  <si>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</si>
  <si>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</si>
  <si>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</si>
  <si>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</si>
  <si>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</si>
  <si>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</si>
  <si>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</si>
  <si>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</si>
  <si>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</si>
  <si>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</si>
  <si>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</si>
  <si>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</si>
  <si>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</si>
  <si>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</si>
  <si>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</si>
  <si>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</si>
  <si>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</si>
  <si>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</si>
  <si>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</si>
  <si>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</si>
  <si>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</si>
  <si>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</si>
  <si>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</si>
  <si>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</si>
  <si>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</si>
  <si>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</si>
  <si>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</si>
  <si>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</si>
  <si>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</si>
  <si>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</si>
  <si>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</si>
  <si>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</si>
  <si>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</si>
  <si>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</si>
  <si>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</si>
  <si>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</si>
  <si>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</si>
  <si>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</si>
  <si>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</si>
  <si>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</si>
  <si>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</si>
  <si>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</si>
  <si>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</si>
  <si>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</si>
  <si>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</si>
  <si>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</si>
  <si>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</si>
  <si>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</si>
  <si>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</si>
  <si>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</si>
  <si>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</si>
  <si>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</si>
  <si>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</si>
  <si>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</si>
  <si>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</si>
  <si>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</si>
  <si>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</si>
  <si>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</si>
  <si>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</si>
  <si>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</si>
  <si>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</si>
  <si>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</si>
  <si>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</si>
  <si>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</si>
  <si>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</si>
  <si>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</si>
  <si>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</si>
  <si>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</si>
  <si>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</si>
  <si>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</si>
  <si>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</si>
  <si>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</si>
  <si>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</si>
  <si>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</si>
  <si>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</si>
  <si>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</si>
  <si>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</si>
  <si>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</si>
  <si>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</si>
  <si>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</si>
  <si>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</si>
  <si>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</si>
  <si>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</si>
  <si>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</si>
  <si>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</si>
  <si>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</si>
  <si>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</si>
  <si>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</si>
  <si>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</si>
  <si>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</si>
  <si>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</si>
  <si>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</si>
  <si>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</si>
  <si>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</si>
  <si>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</si>
  <si>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</si>
  <si>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</si>
  <si>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</si>
  <si>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</si>
  <si>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</si>
  <si>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</si>
  <si>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</si>
  <si>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</si>
  <si>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</si>
  <si>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</si>
  <si>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</si>
  <si>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</si>
  <si>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</si>
  <si>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</si>
  <si>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</si>
  <si>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</si>
  <si>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</si>
  <si>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</si>
  <si>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</si>
  <si>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</si>
  <si>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</si>
  <si>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</si>
  <si>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</si>
  <si>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</si>
  <si>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</si>
  <si>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</si>
  <si>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</si>
  <si>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</si>
  <si>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</si>
  <si>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</si>
  <si>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</si>
  <si>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</si>
  <si>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</si>
  <si>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</si>
  <si>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</si>
  <si>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</si>
  <si>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</si>
  <si>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</si>
  <si>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</si>
  <si>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</si>
  <si>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</si>
  <si>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</si>
  <si>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</si>
  <si>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</si>
  <si>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</si>
  <si>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</si>
  <si>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</si>
  <si>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</si>
  <si>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</si>
  <si>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</si>
  <si>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</si>
  <si>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</si>
  <si>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</si>
  <si>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</si>
  <si>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</si>
  <si>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</si>
  <si>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</si>
  <si>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</si>
  <si>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</si>
  <si>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</si>
  <si>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</si>
  <si>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</si>
  <si>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</si>
  <si>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</si>
  <si>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</si>
  <si>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</si>
  <si>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</si>
  <si>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</si>
  <si>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</si>
  <si>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</si>
  <si>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</si>
  <si>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</si>
  <si>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</si>
  <si>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</si>
  <si>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</si>
  <si>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</si>
  <si>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</si>
  <si>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</si>
  <si>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</si>
  <si>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</si>
  <si>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</si>
  <si>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</si>
  <si>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</si>
  <si>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</si>
  <si>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</si>
  <si>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</si>
  <si>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</si>
  <si>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</si>
  <si>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</si>
  <si>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</si>
  <si>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</si>
  <si>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</si>
  <si>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</si>
  <si>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</si>
  <si>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</si>
  <si>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</si>
  <si>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</si>
  <si>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</si>
  <si>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</si>
  <si>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</si>
  <si>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</si>
  <si>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</si>
  <si>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</si>
  <si>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</si>
  <si>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</si>
  <si>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</si>
  <si>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</si>
  <si>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</si>
  <si>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</si>
  <si>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</si>
  <si>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</si>
  <si>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</si>
  <si>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</si>
  <si>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</si>
  <si>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</si>
  <si>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</si>
  <si>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</si>
  <si>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</si>
  <si>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</si>
  <si>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</si>
  <si>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</si>
  <si>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</si>
  <si>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</si>
  <si>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</si>
  <si>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</si>
  <si>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</si>
  <si>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</si>
  <si>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</si>
  <si>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</si>
  <si>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</si>
  <si>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</si>
  <si>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</si>
  <si>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</si>
  <si>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</si>
  <si>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</si>
  <si>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</si>
  <si>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</si>
  <si>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</si>
  <si>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</si>
  <si>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</si>
  <si>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</si>
  <si>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</si>
  <si>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</si>
  <si>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</si>
  <si>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</si>
  <si>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</si>
  <si>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</si>
  <si>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</si>
  <si>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</si>
  <si>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</si>
  <si>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</si>
  <si>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</si>
  <si>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</si>
  <si>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</si>
  <si>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</si>
  <si>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</si>
  <si>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</si>
  <si>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</si>
  <si>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</si>
  <si>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</si>
  <si>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</si>
  <si>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</si>
  <si>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</si>
  <si>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</si>
  <si>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</si>
  <si>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</si>
  <si>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</si>
  <si>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</si>
  <si>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</si>
  <si>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</si>
  <si>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</si>
  <si>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</si>
  <si>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</si>
  <si>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</si>
  <si>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</si>
  <si>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</si>
  <si>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</si>
  <si>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</si>
  <si>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</si>
  <si>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</si>
  <si>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</si>
  <si>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</si>
  <si>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</si>
  <si>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</si>
  <si>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</si>
  <si>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</si>
  <si>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</si>
  <si>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</si>
  <si>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</si>
  <si>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</si>
  <si>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</si>
  <si>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</si>
  <si>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</si>
  <si>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</si>
  <si>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</si>
  <si>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</si>
  <si>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</si>
  <si>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</si>
  <si>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</si>
  <si>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</si>
  <si>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</si>
  <si>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</si>
  <si>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</si>
  <si>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</si>
  <si>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</si>
  <si>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</si>
  <si>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</si>
  <si>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</si>
  <si>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</si>
  <si>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</si>
  <si>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</si>
  <si>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</si>
  <si>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</si>
  <si>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</si>
  <si>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</si>
  <si>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</si>
  <si>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</si>
  <si>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</si>
  <si>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</si>
  <si>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</si>
  <si>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</si>
  <si>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</si>
  <si>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</si>
  <si>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</si>
  <si>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</si>
  <si>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</si>
  <si>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</si>
  <si>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</si>
  <si>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</si>
  <si>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</si>
  <si>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</si>
  <si>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</si>
  <si>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</si>
  <si>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</si>
  <si>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</si>
  <si>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</si>
  <si>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</si>
  <si>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</si>
  <si>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</si>
  <si>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</si>
  <si>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</si>
  <si>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</si>
  <si>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</si>
  <si>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</si>
  <si>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</si>
  <si>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</si>
  <si>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</si>
  <si>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</si>
  <si>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</si>
  <si>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</si>
  <si>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</si>
  <si>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</si>
  <si>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</si>
  <si>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</si>
  <si>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</si>
  <si>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</si>
  <si>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</si>
  <si>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</si>
  <si>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</si>
  <si>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</si>
  <si>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</si>
  <si>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</si>
  <si>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</si>
  <si>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</si>
  <si>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</si>
  <si>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</si>
  <si>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</si>
  <si>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</si>
  <si>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</si>
  <si>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</si>
  <si>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</si>
  <si>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</si>
  <si>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</si>
  <si>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</si>
  <si>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</si>
  <si>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</si>
  <si>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</si>
  <si>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</si>
  <si>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</si>
  <si>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</si>
  <si>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</si>
  <si>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</si>
  <si>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</si>
  <si>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</si>
  <si>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</si>
  <si>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</si>
  <si>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</si>
  <si>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</si>
  <si>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</si>
  <si>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</si>
  <si>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</si>
  <si>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</si>
  <si>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</si>
  <si>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</si>
  <si>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</si>
  <si>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</si>
  <si>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</si>
  <si>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</si>
  <si>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</si>
  <si>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</si>
  <si>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</si>
  <si>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</si>
  <si>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</si>
  <si>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</si>
  <si>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</si>
  <si>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</si>
  <si>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</si>
  <si>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</si>
  <si>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</si>
  <si>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</si>
  <si>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</si>
  <si>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</si>
  <si>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</si>
  <si>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</si>
  <si>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</si>
  <si>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</si>
  <si>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</si>
  <si>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</si>
  <si>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</si>
  <si>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</si>
  <si>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</si>
  <si>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</si>
  <si>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</si>
  <si>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</si>
  <si>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</si>
  <si>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</si>
  <si>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</si>
  <si>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</si>
  <si>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</si>
  <si>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</si>
  <si>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</si>
  <si>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</si>
  <si>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</si>
  <si>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</si>
  <si>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</si>
  <si>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</si>
  <si>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</si>
  <si>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</si>
  <si>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</si>
  <si>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</si>
  <si>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</si>
  <si>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</si>
  <si>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</si>
  <si>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</si>
  <si>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</si>
  <si>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</si>
  <si>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</si>
  <si>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</si>
  <si>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</si>
  <si>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</si>
  <si>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</si>
  <si>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</si>
  <si>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</si>
  <si>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</si>
  <si>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</si>
  <si>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</si>
  <si>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</si>
  <si>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</si>
  <si>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</si>
  <si>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</si>
  <si>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</si>
  <si>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</si>
  <si>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</si>
  <si>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</si>
  <si>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</si>
  <si>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</si>
  <si>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</si>
  <si>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</si>
  <si>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</si>
  <si>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</si>
  <si>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</si>
  <si>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</si>
  <si>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</si>
  <si>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</si>
  <si>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</si>
  <si>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</si>
  <si>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</si>
  <si>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</si>
  <si>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</si>
  <si>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</si>
  <si>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</si>
  <si>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</si>
  <si>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</si>
  <si>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</si>
  <si>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</si>
  <si>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</si>
  <si>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</si>
  <si>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</si>
  <si>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</si>
  <si>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</si>
  <si>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</si>
  <si>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</si>
  <si>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</si>
  <si>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</si>
  <si>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</si>
  <si>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</si>
  <si>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</si>
  <si>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</si>
  <si>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</si>
  <si>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</si>
  <si>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</si>
  <si>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</si>
  <si>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</si>
  <si>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</si>
  <si>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</si>
  <si>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</si>
  <si>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</si>
  <si>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</si>
  <si>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</si>
  <si>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</si>
  <si>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</si>
  <si>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</si>
  <si>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</si>
  <si>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</si>
  <si>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</si>
  <si>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</si>
  <si>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</si>
  <si>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</si>
  <si>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</si>
  <si>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</si>
  <si>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</si>
  <si>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</si>
  <si>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</si>
  <si>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</si>
  <si>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</si>
  <si>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</si>
  <si>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</si>
  <si>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</si>
  <si>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</si>
  <si>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</si>
  <si>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</si>
  <si>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</si>
  <si>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</si>
  <si>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</si>
  <si>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</si>
  <si>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</si>
  <si>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</si>
  <si>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</si>
  <si>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</si>
  <si>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</si>
  <si>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</si>
  <si>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</si>
  <si>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</si>
  <si>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</si>
  <si>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</si>
  <si>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</si>
  <si>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</si>
  <si>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</si>
  <si>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</si>
  <si>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</si>
  <si>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</si>
  <si>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</si>
  <si>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</si>
  <si>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</si>
  <si>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</si>
  <si>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</si>
  <si>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</si>
  <si>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</si>
  <si>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</si>
  <si>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</si>
  <si>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</si>
  <si>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</si>
  <si>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</si>
  <si>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</si>
  <si>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</si>
  <si>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</si>
  <si>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</si>
  <si>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</si>
  <si>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</si>
  <si>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</si>
  <si>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</si>
  <si>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</si>
  <si>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</si>
  <si>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</si>
  <si>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</si>
  <si>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</si>
  <si>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</si>
  <si>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</si>
  <si>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</si>
  <si>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</si>
  <si>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</si>
  <si>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</si>
  <si>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</si>
  <si>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</si>
  <si>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</si>
  <si>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</si>
  <si>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</si>
  <si>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</si>
  <si>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</si>
  <si>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</si>
  <si>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</si>
  <si>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</si>
  <si>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</si>
  <si>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</si>
  <si>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</si>
  <si>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</si>
  <si>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</si>
  <si>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</si>
  <si>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</si>
  <si>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</si>
  <si>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</si>
  <si>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</si>
  <si>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</si>
  <si>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</si>
  <si>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</si>
  <si>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</si>
  <si>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</si>
  <si>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</si>
  <si>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</si>
  <si>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</si>
  <si>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</si>
  <si>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</si>
  <si>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</si>
  <si>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</si>
  <si>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</si>
  <si>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</si>
  <si>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</si>
  <si>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</si>
  <si>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</si>
  <si>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</si>
  <si>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</si>
  <si>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</si>
  <si>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</si>
  <si>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</si>
  <si>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</si>
  <si>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</si>
  <si>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</si>
  <si>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</si>
  <si>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</si>
  <si>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</si>
  <si>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</si>
  <si>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</si>
  <si>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</si>
  <si>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</si>
  <si>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</si>
  <si>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</si>
  <si>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</si>
  <si>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</si>
  <si>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</si>
  <si>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</si>
  <si>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</si>
  <si>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</si>
  <si>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</si>
  <si>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</si>
  <si>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</si>
  <si>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</si>
  <si>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</si>
  <si>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</si>
  <si>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</si>
  <si>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</si>
  <si>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</si>
  <si>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</si>
  <si>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</si>
  <si>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</si>
  <si>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</si>
  <si>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</si>
  <si>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</si>
  <si>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</si>
  <si>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</si>
  <si>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</si>
  <si>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</si>
  <si>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</si>
  <si>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</si>
  <si>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</si>
  <si>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</si>
  <si>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</si>
  <si>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</si>
  <si>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</si>
  <si>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</si>
  <si>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</si>
  <si>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</si>
  <si>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</si>
  <si>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</si>
  <si>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</si>
  <si>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</si>
  <si>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</si>
  <si>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</si>
  <si>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</si>
  <si>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</si>
  <si>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</si>
  <si>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</si>
  <si>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</si>
  <si>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</si>
  <si>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</si>
  <si>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</si>
  <si>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</si>
  <si>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</si>
  <si>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</si>
  <si>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</si>
  <si>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</si>
  <si>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</si>
  <si>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</si>
  <si>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</si>
  <si>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</si>
  <si>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</si>
  <si>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</si>
  <si>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</si>
  <si>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</si>
  <si>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</si>
  <si>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</si>
  <si>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</si>
  <si>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</si>
  <si>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</si>
  <si>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</si>
  <si>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</si>
  <si>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</si>
  <si>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</si>
  <si>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</si>
  <si>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</si>
  <si>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</si>
  <si>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</si>
  <si>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</si>
  <si>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</si>
  <si>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</si>
  <si>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</si>
  <si>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</si>
  <si>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</si>
  <si>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</si>
  <si>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</si>
  <si>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</si>
  <si>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</si>
  <si>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</si>
  <si>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</si>
  <si>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</si>
  <si>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</si>
  <si>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</si>
  <si>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</si>
  <si>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</si>
  <si>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</si>
  <si>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</si>
  <si>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</si>
  <si>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</si>
  <si>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</si>
  <si>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</si>
  <si>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</si>
  <si>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</si>
  <si>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</si>
  <si>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</si>
  <si>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</si>
  <si>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</si>
  <si>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</si>
  <si>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</si>
  <si>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</si>
  <si>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</si>
  <si>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</si>
  <si>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</si>
  <si>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</si>
  <si>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</si>
  <si>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</si>
  <si>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</si>
  <si>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</si>
  <si>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</si>
  <si>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</si>
  <si>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</si>
  <si>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</si>
  <si>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</si>
  <si>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</si>
  <si>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</si>
  <si>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</si>
  <si>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</si>
  <si>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</si>
  <si>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</si>
  <si>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</si>
  <si>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</si>
  <si>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</si>
  <si>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</si>
  <si>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</si>
  <si>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</si>
  <si>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</si>
  <si>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</si>
  <si>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</si>
  <si>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</si>
  <si>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</si>
  <si>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</si>
  <si>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</si>
  <si>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</si>
  <si>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</si>
  <si>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</si>
  <si>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</si>
  <si>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</si>
  <si>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</si>
  <si>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</si>
  <si>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</si>
  <si>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</si>
  <si>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</si>
  <si>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</si>
  <si>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</si>
  <si>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</si>
  <si>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</si>
  <si>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</si>
  <si>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</si>
  <si>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</si>
  <si>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</si>
  <si>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</si>
  <si>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</si>
  <si>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</si>
  <si>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</si>
  <si>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</si>
  <si>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</si>
  <si>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</si>
  <si>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</si>
  <si>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</si>
  <si>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</si>
  <si>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</si>
  <si>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</si>
  <si>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</si>
  <si>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</si>
  <si>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</si>
  <si>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</si>
  <si>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</si>
  <si>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</si>
  <si>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</si>
  <si>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</si>
  <si>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</si>
  <si>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</si>
  <si>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</si>
  <si>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</si>
  <si>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</si>
  <si>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</si>
  <si>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</si>
  <si>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</si>
  <si>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</si>
  <si>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</si>
  <si>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</si>
  <si>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</si>
  <si>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</si>
  <si>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</si>
  <si>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</si>
  <si>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</si>
  <si>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</si>
  <si>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</si>
  <si>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</si>
  <si>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</si>
  <si>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</si>
  <si>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</si>
  <si>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</si>
  <si>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</si>
  <si>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</si>
  <si>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</si>
  <si>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</si>
  <si>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</si>
  <si>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</si>
  <si>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</si>
  <si>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</si>
  <si>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</si>
  <si>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</si>
  <si>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</si>
  <si>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</si>
  <si>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</si>
  <si>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</si>
  <si>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</si>
  <si>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</si>
  <si>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</si>
  <si>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</si>
  <si>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</si>
  <si>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</si>
  <si>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</si>
  <si>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</si>
  <si>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</si>
  <si>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</si>
  <si>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</si>
  <si>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</si>
  <si>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</si>
  <si>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</si>
  <si>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</si>
  <si>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</si>
  <si>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</si>
  <si>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</si>
  <si>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</si>
  <si>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</si>
  <si>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</si>
  <si>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</si>
  <si>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</si>
  <si>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</si>
  <si>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</si>
  <si>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</si>
  <si>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</si>
  <si>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</si>
  <si>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</si>
  <si>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</si>
  <si>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</si>
  <si>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</si>
  <si>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</si>
  <si>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</si>
  <si>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</si>
  <si>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</si>
  <si>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</si>
  <si>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</si>
  <si>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</si>
  <si>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</si>
  <si>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</si>
  <si>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</si>
  <si>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</si>
  <si>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</si>
  <si>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</si>
  <si>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</si>
  <si>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</si>
  <si>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</si>
  <si>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</si>
  <si>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</si>
  <si>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</si>
  <si>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</si>
  <si>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</si>
  <si>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</si>
  <si>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</si>
  <si>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</si>
  <si>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</si>
  <si>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</si>
  <si>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</si>
  <si>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</si>
  <si>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</si>
  <si>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</si>
  <si>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</si>
  <si>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</si>
  <si>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</si>
  <si>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</si>
  <si>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</si>
  <si>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</si>
  <si>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</si>
  <si>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</si>
  <si>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</si>
  <si>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</si>
  <si>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</si>
  <si>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</si>
  <si>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</si>
  <si>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</si>
  <si>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</si>
  <si>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</si>
  <si>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</si>
  <si>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</si>
  <si>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</si>
  <si>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</si>
  <si>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</si>
  <si>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</si>
  <si>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</si>
  <si>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</si>
  <si>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</si>
  <si>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</si>
  <si>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</si>
  <si>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</si>
  <si>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</si>
  <si>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</si>
  <si>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</si>
  <si>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</si>
  <si>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</si>
  <si>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</si>
  <si>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</si>
  <si>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</si>
  <si>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</si>
  <si>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</si>
  <si>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</si>
  <si>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</si>
  <si>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</si>
  <si>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</si>
  <si>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</si>
  <si>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</si>
  <si>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</si>
  <si>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</si>
  <si>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</si>
  <si>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</si>
  <si>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</si>
  <si>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</si>
  <si>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</si>
  <si>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</si>
  <si>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</si>
  <si>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</si>
  <si>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</si>
  <si>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</si>
  <si>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</si>
  <si>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</si>
  <si>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</si>
  <si>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</si>
  <si>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</si>
  <si>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</si>
  <si>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</si>
  <si>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</si>
  <si>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</si>
  <si>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</si>
  <si>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</si>
  <si>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</si>
  <si>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</si>
  <si>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</si>
  <si>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</si>
  <si>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</si>
  <si>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</si>
  <si>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</si>
  <si>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</si>
  <si>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</si>
  <si>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</si>
  <si>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</si>
  <si>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</si>
  <si>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</si>
  <si>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</si>
  <si>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</si>
  <si>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</si>
  <si>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</si>
  <si>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</si>
  <si>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</si>
  <si>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</si>
  <si>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</si>
  <si>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</si>
  <si>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</si>
  <si>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</si>
  <si>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</si>
  <si>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</si>
  <si>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</si>
  <si>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</si>
  <si>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</si>
  <si>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</si>
  <si>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</si>
  <si>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</si>
  <si>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</si>
  <si>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</si>
  <si>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</si>
  <si>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</si>
  <si>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</si>
  <si>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</si>
  <si>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</si>
  <si>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</si>
  <si>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</si>
  <si>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</si>
  <si>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</si>
  <si>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</si>
  <si>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</si>
  <si>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</si>
  <si>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</si>
  <si>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</si>
  <si>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</si>
  <si>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</si>
  <si>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</si>
  <si>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</si>
  <si>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</si>
  <si>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</si>
  <si>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</si>
  <si>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</si>
  <si>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</si>
  <si>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</si>
  <si>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</si>
  <si>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</si>
  <si>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</si>
  <si>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</si>
  <si>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</si>
  <si>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</si>
  <si>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</si>
  <si>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</si>
  <si>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</si>
  <si>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</si>
  <si>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</si>
  <si>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</si>
  <si>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</si>
  <si>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</si>
  <si>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</si>
  <si>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</si>
  <si>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</si>
  <si>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</si>
  <si>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</si>
  <si>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</si>
  <si>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</si>
  <si>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</si>
  <si>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</si>
  <si>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</si>
  <si>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</si>
  <si>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</si>
  <si>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</si>
  <si>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</si>
  <si>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</si>
  <si>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</si>
  <si>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</si>
  <si>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</si>
  <si>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</si>
  <si>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</si>
  <si>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</si>
  <si>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</si>
  <si>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</si>
  <si>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</si>
  <si>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</si>
  <si>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</si>
  <si>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</si>
  <si>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</si>
  <si>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</si>
  <si>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</si>
  <si>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</si>
  <si>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</si>
  <si>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</si>
  <si>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</si>
  <si>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</si>
  <si>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</si>
  <si>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</si>
  <si>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</si>
  <si>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</si>
  <si>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</si>
  <si>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</si>
  <si>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</si>
  <si>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</si>
  <si>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</si>
  <si>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</si>
  <si>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</si>
  <si>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</si>
  <si>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</si>
  <si>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</si>
  <si>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</si>
  <si>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</si>
  <si>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</si>
  <si>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</si>
  <si>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</si>
  <si>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</si>
  <si>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</si>
  <si>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</si>
  <si>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</si>
  <si>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</si>
  <si>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</si>
  <si>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</si>
  <si>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</si>
  <si>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</si>
  <si>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</si>
  <si>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</si>
  <si>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</si>
  <si>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</si>
  <si>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</si>
  <si>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</si>
  <si>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</si>
  <si>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</si>
  <si>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</si>
  <si>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</si>
  <si>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</si>
  <si>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</si>
  <si>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</si>
  <si>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</si>
  <si>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</si>
  <si>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</si>
  <si>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</si>
  <si>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</si>
  <si>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</si>
  <si>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</si>
  <si>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</si>
  <si>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</si>
  <si>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</si>
  <si>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</si>
  <si>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</si>
  <si>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</si>
  <si>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</si>
  <si>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</si>
  <si>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</si>
  <si>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</si>
  <si>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</si>
  <si>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</si>
  <si>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</si>
  <si>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</si>
  <si>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</si>
  <si>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</si>
  <si>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</si>
  <si>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</si>
  <si>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</si>
  <si>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</si>
  <si>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</si>
  <si>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</si>
  <si>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</si>
  <si>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</si>
  <si>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</si>
  <si>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</si>
  <si>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</si>
  <si>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</si>
  <si>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</si>
  <si>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</si>
  <si>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</si>
  <si>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</si>
  <si>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</si>
  <si>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</si>
  <si>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</si>
  <si>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</si>
  <si>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</si>
  <si>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</si>
  <si>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</si>
  <si>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</si>
  <si>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</si>
  <si>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</si>
  <si>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</si>
  <si>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</si>
  <si>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</si>
  <si>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</si>
  <si>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</si>
  <si>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</si>
  <si>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</si>
  <si>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</si>
  <si>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</si>
  <si>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</si>
  <si>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</si>
  <si>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</si>
  <si>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</si>
  <si>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</si>
  <si>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</si>
  <si>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</si>
  <si>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</si>
  <si>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</si>
  <si>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</si>
  <si>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</si>
  <si>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</si>
  <si>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</si>
  <si>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</si>
  <si>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</si>
  <si>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</si>
  <si>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</si>
  <si>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</si>
  <si>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</si>
  <si>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</si>
  <si>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</si>
  <si>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</si>
  <si>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</si>
  <si>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</si>
  <si>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</si>
  <si>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</si>
  <si>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</si>
  <si>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</si>
  <si>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</si>
  <si>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</si>
  <si>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</si>
  <si>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</si>
  <si>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</si>
  <si>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</si>
  <si>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</si>
  <si>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</si>
  <si>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</si>
  <si>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</si>
  <si>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</si>
  <si>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</si>
  <si>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</si>
  <si>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</si>
  <si>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</si>
  <si>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</si>
  <si>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</si>
  <si>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</si>
  <si>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</si>
  <si>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</si>
  <si>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</si>
  <si>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</si>
  <si>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</si>
  <si>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</si>
  <si>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</si>
  <si>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</si>
  <si>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</si>
  <si>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</si>
  <si>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</si>
  <si>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</si>
  <si>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</si>
  <si>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</si>
  <si>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</si>
  <si>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</si>
  <si>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</si>
  <si>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</si>
  <si>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</si>
  <si>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</si>
  <si>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</si>
  <si>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</si>
  <si>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</si>
  <si>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</si>
  <si>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</si>
  <si>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</si>
  <si>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</si>
  <si>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</si>
  <si>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</si>
  <si>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</si>
  <si>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</si>
  <si>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</si>
  <si>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</si>
  <si>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</si>
  <si>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</si>
  <si>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</si>
  <si>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</si>
  <si>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</si>
  <si>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</si>
  <si>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</si>
  <si>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</si>
  <si>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</si>
  <si>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</si>
  <si>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</si>
  <si>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</si>
  <si>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</si>
  <si>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</si>
  <si>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</si>
  <si>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</si>
  <si>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</si>
  <si>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</si>
  <si>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</si>
  <si>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</si>
  <si>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</si>
  <si>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</si>
  <si>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</si>
  <si>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</si>
  <si>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</si>
  <si>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</si>
  <si>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</si>
  <si>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</si>
  <si>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</si>
  <si>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</si>
  <si>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</si>
  <si>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</si>
  <si>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</si>
  <si>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</si>
  <si>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</si>
  <si>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</si>
  <si>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</si>
  <si>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</si>
  <si>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</si>
  <si>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</si>
  <si>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</si>
  <si>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</si>
  <si>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</si>
  <si>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</si>
  <si>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</si>
  <si>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</si>
  <si>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</si>
  <si>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</si>
  <si>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</si>
  <si>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</si>
  <si>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</si>
  <si>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</si>
  <si>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</si>
  <si>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</si>
  <si>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</si>
  <si>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</si>
  <si>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</si>
  <si>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</si>
  <si>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</si>
  <si>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</si>
  <si>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</si>
  <si>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</si>
  <si>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</si>
  <si>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</si>
  <si>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</si>
  <si>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</si>
  <si>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</si>
  <si>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</si>
  <si>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</si>
  <si>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</si>
  <si>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</si>
  <si>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</si>
  <si>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</si>
  <si>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</si>
  <si>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</si>
  <si>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</si>
  <si>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</si>
  <si>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</si>
  <si>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</si>
  <si>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</si>
  <si>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</si>
  <si>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</si>
  <si>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</si>
  <si>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</si>
  <si>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</si>
  <si>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</si>
  <si>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</si>
  <si>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</si>
  <si>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</si>
  <si>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</si>
  <si>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</si>
  <si>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</si>
  <si>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</si>
  <si>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</si>
  <si>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</si>
  <si>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</si>
  <si>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</si>
  <si>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</si>
  <si>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</si>
  <si>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</si>
  <si>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</si>
  <si>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</si>
  <si>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</si>
  <si>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</si>
  <si>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</si>
  <si>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</si>
  <si>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</si>
  <si>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</si>
  <si>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</si>
  <si>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</si>
  <si>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</si>
  <si>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</si>
  <si>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</si>
  <si>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</si>
  <si>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</si>
  <si>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</si>
  <si>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</si>
  <si>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</si>
  <si>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</si>
  <si>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</si>
  <si>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</si>
  <si>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</si>
  <si>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</si>
  <si>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</si>
  <si>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</si>
  <si>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</si>
  <si>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</si>
  <si>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</si>
  <si>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</si>
  <si>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</si>
  <si>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</si>
  <si>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</si>
  <si>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</si>
  <si>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</si>
  <si>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</si>
  <si>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</si>
  <si>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</si>
  <si>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</si>
  <si>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</si>
  <si>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</si>
  <si>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</si>
  <si>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</si>
  <si>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</si>
  <si>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</si>
  <si>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</si>
  <si>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</si>
  <si>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</si>
  <si>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</si>
  <si>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</si>
  <si>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</si>
  <si>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</si>
  <si>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</si>
  <si>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</si>
  <si>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</si>
  <si>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</si>
  <si>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</si>
  <si>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</si>
  <si>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</si>
  <si>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</si>
  <si>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</si>
  <si>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</si>
  <si>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</si>
  <si>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</si>
  <si>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</si>
  <si>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</si>
  <si>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</si>
  <si>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</si>
  <si>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</si>
  <si>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</si>
  <si>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</si>
  <si>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</si>
  <si>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</si>
  <si>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</si>
  <si>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</si>
  <si>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</si>
  <si>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</si>
  <si>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</si>
  <si>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</si>
  <si>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</si>
  <si>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</si>
  <si>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</si>
  <si>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</si>
  <si>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</si>
  <si>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</si>
  <si>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</si>
  <si>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</si>
  <si>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</si>
  <si>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</si>
  <si>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</si>
  <si>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</si>
  <si>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</si>
  <si>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</si>
  <si>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</si>
  <si>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</si>
  <si>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</si>
  <si>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</si>
  <si>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</si>
  <si>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</si>
  <si>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</si>
  <si>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</si>
  <si>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</si>
  <si>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</si>
  <si>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</si>
  <si>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</si>
  <si>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</si>
  <si>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</si>
  <si>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</si>
  <si>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</si>
  <si>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</si>
  <si>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</si>
  <si>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</si>
  <si>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</si>
  <si>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</si>
  <si>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</si>
  <si>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</si>
  <si>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</si>
  <si>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</si>
  <si>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</si>
  <si>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</si>
  <si>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</si>
  <si>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</si>
  <si>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</si>
  <si>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</si>
  <si>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</si>
  <si>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</si>
  <si>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</si>
  <si>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</si>
  <si>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</si>
  <si>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</si>
  <si>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</si>
  <si>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</si>
  <si>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</si>
  <si>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</si>
  <si>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</si>
  <si>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</si>
  <si>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</si>
  <si>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</si>
  <si>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</si>
  <si>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</si>
  <si>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</si>
  <si>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</si>
  <si>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</si>
  <si>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</si>
  <si>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</si>
  <si>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</si>
  <si>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</si>
  <si>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</si>
  <si>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</si>
  <si>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</si>
  <si>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</si>
  <si>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</si>
  <si>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</si>
  <si>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</si>
  <si>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</si>
  <si>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</si>
  <si>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</si>
  <si>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</si>
  <si>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</si>
  <si>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</si>
  <si>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</si>
  <si>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</si>
  <si>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</si>
  <si>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</si>
  <si>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</si>
  <si>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</si>
  <si>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</si>
  <si>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</si>
  <si>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</si>
  <si>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</si>
  <si>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</si>
  <si>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</si>
  <si>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</si>
  <si>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</si>
  <si>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</si>
  <si>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</si>
  <si>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</si>
  <si>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</si>
  <si>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</si>
  <si>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</si>
  <si>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</si>
  <si>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</si>
  <si>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</si>
  <si>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</si>
  <si>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</si>
  <si>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</si>
  <si>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</si>
  <si>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</si>
  <si>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</si>
  <si>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</si>
  <si>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</si>
  <si>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</si>
  <si>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</si>
  <si>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</si>
  <si>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</si>
  <si>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</si>
  <si>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</si>
  <si>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</si>
  <si>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</si>
  <si>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</si>
  <si>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</si>
  <si>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</si>
  <si>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</si>
  <si>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</si>
  <si>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</si>
  <si>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</si>
  <si>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</si>
  <si>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</si>
  <si>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</si>
  <si>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</si>
  <si>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</si>
  <si>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</si>
  <si>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</si>
  <si>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</si>
  <si>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</si>
  <si>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</si>
  <si>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</si>
  <si>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</si>
  <si>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</si>
  <si>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</si>
  <si>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</si>
  <si>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</si>
  <si>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</si>
  <si>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</si>
  <si>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</si>
  <si>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</si>
  <si>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</si>
  <si>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</si>
  <si>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</si>
  <si>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</si>
  <si>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</si>
  <si>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</si>
  <si>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</si>
  <si>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</si>
  <si>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</si>
  <si>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</si>
  <si>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</si>
  <si>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</si>
  <si>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</si>
  <si>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</si>
  <si>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</si>
  <si>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</si>
  <si>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</si>
  <si>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</si>
  <si>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</si>
  <si>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</si>
  <si>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</si>
  <si>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</si>
  <si>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</si>
  <si>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</si>
  <si>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</si>
  <si>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</si>
  <si>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</si>
  <si>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</si>
  <si>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</si>
  <si>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</si>
  <si>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</si>
  <si>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</si>
  <si>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</si>
  <si>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</si>
  <si>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</si>
  <si>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</si>
  <si>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</si>
  <si>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</si>
  <si>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</si>
  <si>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</si>
  <si>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</si>
  <si>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</si>
  <si>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</si>
  <si>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</si>
  <si>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</si>
  <si>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</si>
  <si>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</si>
  <si>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</si>
  <si>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</si>
  <si>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</si>
  <si>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</si>
  <si>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</si>
  <si>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</si>
  <si>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</si>
  <si>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</si>
  <si>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</si>
  <si>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</si>
  <si>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</si>
  <si>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</si>
  <si>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</si>
  <si>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</si>
  <si>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</si>
  <si>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</si>
  <si>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</si>
  <si>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</si>
  <si>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</si>
  <si>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</si>
  <si>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</si>
  <si>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</si>
  <si>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</si>
  <si>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</si>
  <si>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</si>
  <si>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</si>
  <si>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</si>
  <si>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</si>
  <si>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</si>
  <si>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</si>
  <si>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</si>
  <si>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</si>
  <si>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</si>
  <si>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</si>
  <si>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</si>
  <si>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</si>
  <si>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</si>
  <si>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</si>
  <si>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</si>
  <si>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</si>
  <si>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</si>
  <si>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</si>
  <si>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</si>
  <si>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</si>
  <si>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</si>
  <si>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</si>
  <si>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</si>
  <si>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</si>
  <si>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</si>
  <si>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</si>
  <si>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</si>
  <si>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</si>
  <si>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</si>
  <si>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</si>
  <si>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</si>
  <si>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</si>
  <si>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</si>
  <si>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</si>
  <si>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</si>
  <si>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</si>
  <si>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</si>
  <si>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</si>
  <si>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</si>
  <si>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</si>
  <si>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</si>
  <si>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</si>
  <si>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</si>
  <si>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</si>
  <si>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</si>
  <si>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</si>
  <si>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</si>
  <si>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</si>
  <si>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</si>
  <si>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</si>
  <si>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</si>
  <si>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</si>
  <si>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</si>
  <si>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</si>
  <si>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</si>
  <si>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</si>
  <si>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</si>
  <si>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</si>
  <si>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</si>
  <si>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</si>
  <si>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</si>
  <si>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</si>
  <si>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</si>
  <si>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</si>
  <si>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</si>
  <si>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</si>
  <si>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</si>
  <si>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</si>
  <si>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</si>
  <si>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</si>
  <si>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</si>
  <si>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</si>
  <si>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</si>
  <si>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</si>
  <si>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</si>
  <si>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</si>
  <si>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</si>
  <si>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</si>
  <si>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</si>
  <si>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</si>
  <si>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</si>
  <si>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</si>
  <si>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</si>
  <si>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</si>
  <si>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</si>
  <si>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</si>
  <si>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</si>
  <si>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</si>
  <si>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</si>
  <si>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</si>
  <si>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</si>
  <si>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</si>
  <si>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</si>
  <si>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</si>
  <si>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</si>
  <si>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</si>
  <si>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</si>
  <si>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</si>
  <si>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</si>
  <si>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</si>
  <si>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</si>
  <si>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</si>
  <si>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</si>
  <si>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</si>
  <si>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</si>
  <si>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</si>
  <si>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</si>
  <si>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</si>
  <si>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</si>
  <si>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</si>
  <si>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</si>
  <si>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</si>
  <si>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</si>
  <si>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</si>
  <si>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</si>
  <si>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</si>
  <si>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</si>
  <si>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</si>
  <si>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</si>
  <si>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</si>
  <si>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</si>
  <si>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</si>
  <si>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</si>
  <si>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</si>
  <si>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</si>
  <si>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</si>
  <si>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</si>
  <si>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</si>
  <si>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</si>
  <si>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</si>
  <si>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</si>
  <si>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</si>
  <si>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</si>
  <si>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</si>
  <si>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</si>
  <si>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</si>
  <si>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</si>
  <si>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</si>
  <si>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</si>
  <si>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</si>
  <si>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</si>
  <si>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</si>
  <si>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</si>
  <si>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</si>
  <si>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</si>
  <si>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</si>
  <si>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</si>
  <si>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</si>
  <si>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</si>
  <si>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</si>
  <si>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</si>
  <si>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</si>
  <si>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</si>
  <si>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</si>
  <si>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</si>
  <si>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</si>
  <si>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</si>
  <si>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</si>
  <si>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</si>
  <si>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</si>
  <si>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</si>
  <si>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</si>
  <si>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</si>
  <si>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</si>
  <si>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</si>
  <si>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</si>
  <si>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</si>
  <si>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</si>
  <si>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</si>
  <si>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</si>
  <si>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</si>
  <si>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</si>
  <si>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</si>
  <si>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</si>
  <si>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</si>
  <si>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</si>
  <si>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</si>
  <si>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</si>
  <si>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</si>
  <si>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</si>
  <si>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</si>
  <si>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</si>
  <si>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</si>
  <si>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</si>
  <si>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</si>
  <si>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</si>
  <si>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</si>
  <si>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</si>
  <si>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</si>
  <si>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</si>
  <si>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</si>
  <si>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</si>
  <si>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</si>
  <si>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</si>
  <si>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</si>
  <si>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</si>
  <si>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</si>
  <si>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</si>
  <si>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</si>
  <si>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</si>
  <si>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</si>
  <si>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</si>
  <si>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</si>
  <si>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</si>
  <si>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</si>
  <si>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</si>
  <si>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</si>
  <si>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</si>
  <si>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</si>
  <si>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</si>
  <si>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</si>
  <si>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</si>
  <si>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</si>
  <si>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</si>
  <si>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</si>
  <si>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</si>
  <si>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</si>
  <si>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</si>
  <si>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</si>
  <si>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</si>
  <si>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</si>
  <si>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</si>
  <si>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</si>
  <si>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</si>
  <si>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</si>
  <si>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</si>
  <si>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</si>
  <si>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</si>
  <si>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</si>
  <si>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</si>
  <si>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</si>
  <si>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</si>
  <si>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</si>
  <si>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</si>
  <si>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</si>
  <si>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</si>
  <si>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</si>
  <si>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</si>
  <si>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</si>
  <si>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</si>
  <si>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</si>
  <si>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</si>
  <si>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</si>
  <si>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</si>
  <si>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</si>
  <si>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</si>
  <si>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</si>
  <si>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</si>
  <si>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</si>
  <si>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</si>
  <si>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</si>
  <si>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</si>
  <si>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</si>
  <si>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</si>
  <si>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</si>
  <si>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</si>
  <si>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</si>
  <si>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</si>
  <si>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</si>
  <si>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</si>
  <si>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</si>
  <si>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</si>
  <si>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</si>
  <si>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</si>
  <si>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</si>
  <si>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</si>
  <si>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</si>
  <si>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</si>
  <si>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</si>
  <si>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</si>
  <si>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</si>
  <si>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</si>
  <si>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</si>
  <si>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</si>
  <si>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</si>
  <si>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</si>
  <si>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</si>
  <si>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</si>
  <si>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</si>
  <si>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</si>
  <si>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</si>
  <si>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</si>
  <si>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</si>
  <si>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</si>
  <si>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</si>
  <si>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</si>
  <si>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</si>
  <si>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</si>
  <si>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</si>
  <si>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</si>
  <si>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</si>
  <si>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</si>
  <si>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</si>
  <si>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</si>
  <si>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</si>
  <si>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</si>
  <si>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</si>
  <si>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</si>
  <si>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</si>
  <si>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</si>
  <si>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</si>
  <si>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</si>
  <si>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</si>
  <si>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</si>
  <si>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</si>
  <si>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</si>
  <si>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</si>
  <si>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</si>
  <si>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</si>
  <si>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</si>
  <si>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</si>
  <si>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</si>
  <si>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</si>
  <si>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</si>
  <si>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</si>
  <si>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</si>
  <si>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</si>
  <si>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</si>
  <si>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</si>
  <si>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</si>
  <si>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</si>
  <si>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</si>
  <si>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</si>
  <si>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</si>
  <si>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</si>
  <si>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</si>
  <si>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</si>
  <si>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</si>
  <si>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</si>
  <si>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</si>
  <si>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</si>
  <si>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</si>
  <si>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</si>
  <si>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</si>
  <si>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</si>
  <si>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</si>
  <si>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</si>
  <si>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</si>
  <si>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</si>
  <si>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</si>
  <si>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</si>
  <si>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</si>
  <si>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</si>
  <si>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</si>
  <si>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</si>
  <si>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</si>
  <si>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</si>
  <si>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</si>
  <si>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</si>
  <si>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</si>
  <si>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</si>
  <si>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</si>
  <si>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</si>
  <si>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</si>
  <si>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</si>
  <si>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</si>
  <si>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</si>
  <si>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</si>
  <si>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</si>
  <si>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</si>
  <si>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</si>
  <si>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</si>
  <si>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</si>
  <si>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</si>
  <si>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</si>
  <si>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</si>
  <si>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</si>
  <si>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</si>
  <si>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</si>
  <si>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</si>
  <si>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</si>
  <si>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</si>
  <si>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</si>
  <si>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</si>
  <si>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</si>
  <si>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</si>
  <si>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</si>
  <si>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</si>
  <si>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</si>
  <si>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</si>
  <si>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</si>
  <si>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</si>
  <si>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</si>
  <si>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</si>
  <si>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</si>
  <si>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</si>
  <si>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</si>
  <si>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</si>
  <si>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</si>
  <si>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</si>
  <si>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</si>
  <si>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</si>
  <si>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</si>
  <si>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</si>
  <si>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</si>
  <si>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</si>
  <si>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</si>
  <si>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</si>
  <si>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</si>
  <si>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</si>
  <si>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</si>
  <si>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</si>
  <si>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</si>
  <si>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</si>
  <si>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</si>
  <si>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</si>
  <si>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</si>
  <si>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</si>
  <si>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</si>
  <si>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</si>
  <si>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</si>
  <si>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</si>
  <si>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</si>
  <si>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</si>
  <si>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</si>
  <si>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</si>
  <si>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</si>
  <si>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</si>
  <si>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</si>
  <si>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</si>
  <si>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</si>
  <si>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</si>
  <si>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</si>
  <si>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</si>
  <si>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</si>
  <si>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</si>
  <si>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</si>
  <si>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</si>
  <si>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</si>
  <si>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</si>
  <si>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</si>
  <si>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</si>
  <si>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</si>
  <si>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</si>
  <si>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</si>
  <si>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</si>
  <si>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</si>
  <si>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</si>
  <si>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</si>
  <si>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</si>
  <si>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</si>
  <si>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</si>
  <si>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</si>
  <si>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</si>
  <si>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</si>
  <si>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</si>
  <si>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</si>
  <si>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</si>
  <si>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</si>
  <si>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</si>
  <si>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</si>
  <si>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</si>
  <si>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</si>
  <si>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</si>
  <si>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</si>
  <si>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</si>
  <si>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</si>
  <si>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</si>
  <si>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</si>
  <si>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</si>
  <si>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</si>
  <si>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</si>
  <si>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</si>
  <si>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</si>
  <si>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</si>
  <si>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</si>
  <si>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</si>
  <si>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</si>
  <si>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</si>
  <si>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</si>
  <si>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</si>
  <si>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</si>
  <si>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</si>
  <si>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</si>
  <si>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</si>
  <si>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</si>
  <si>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</si>
  <si>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</si>
  <si>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</si>
  <si>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</si>
  <si>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</si>
  <si>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</si>
  <si>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</si>
  <si>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</si>
  <si>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</si>
  <si>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</si>
  <si>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</si>
  <si>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</si>
  <si>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</si>
  <si>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</si>
  <si>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</si>
  <si>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</si>
  <si>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</si>
  <si>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</si>
  <si>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</si>
  <si>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</si>
  <si>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</si>
  <si>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</si>
  <si>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</si>
  <si>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</si>
  <si>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</si>
  <si>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</si>
  <si>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</si>
  <si>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</si>
  <si>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</si>
  <si>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</si>
  <si>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</si>
  <si>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</si>
  <si>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</si>
  <si>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</si>
  <si>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</si>
  <si>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</si>
  <si>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</si>
  <si>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</si>
  <si>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</si>
  <si>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</si>
  <si>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</si>
  <si>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</si>
  <si>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</si>
  <si>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</si>
  <si>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</si>
  <si>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</si>
  <si>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</si>
  <si>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</si>
  <si>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</si>
  <si>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</si>
  <si>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</si>
  <si>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</si>
  <si>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</si>
  <si>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</si>
  <si>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</si>
  <si>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</si>
  <si>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</si>
  <si>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</si>
  <si>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</si>
  <si>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</si>
  <si>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</si>
  <si>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</si>
  <si>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</si>
  <si>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</si>
  <si>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</si>
  <si>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</si>
  <si>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</si>
  <si>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</si>
  <si>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</si>
  <si>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</si>
  <si>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</si>
  <si>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</si>
  <si>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</si>
  <si>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</si>
  <si>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</si>
  <si>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</si>
  <si>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</si>
  <si>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</si>
  <si>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</si>
  <si>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</si>
  <si>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</si>
  <si>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</si>
  <si>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</si>
  <si>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</si>
  <si>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</si>
  <si>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</si>
  <si>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</si>
  <si>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</si>
  <si>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</si>
  <si>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</si>
  <si>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</si>
  <si>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</si>
  <si>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</si>
  <si>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</si>
  <si>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</si>
  <si>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</si>
  <si>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</si>
  <si>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</si>
  <si>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</si>
  <si>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</si>
  <si>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</si>
  <si>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</si>
  <si>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</si>
  <si>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</si>
  <si>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</si>
  <si>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</si>
  <si>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</si>
  <si>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</si>
  <si>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</si>
  <si>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</si>
  <si>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</si>
  <si>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</si>
  <si>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</si>
  <si>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</si>
  <si>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</si>
  <si>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</si>
  <si>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</si>
  <si>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</si>
  <si>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</si>
  <si>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</si>
  <si>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</si>
  <si>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</si>
  <si>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</si>
  <si>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</si>
  <si>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</si>
  <si>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</si>
  <si>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</si>
  <si>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</si>
  <si>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</si>
  <si>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</si>
  <si>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</si>
  <si>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</si>
  <si>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</si>
  <si>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</si>
  <si>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</si>
  <si>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</si>
  <si>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</si>
  <si>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</si>
  <si>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</si>
  <si>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</si>
  <si>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</si>
  <si>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</si>
  <si>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</si>
  <si>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</si>
  <si>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</si>
  <si>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</si>
  <si>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</si>
  <si>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</si>
  <si>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</si>
  <si>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</si>
  <si>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</si>
  <si>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</si>
  <si>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</si>
  <si>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</si>
  <si>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</si>
  <si>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</si>
  <si>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</si>
  <si>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</si>
  <si>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</si>
  <si>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</si>
  <si>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</si>
  <si>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</si>
  <si>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</si>
  <si>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</si>
  <si>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</si>
  <si>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</si>
  <si>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</si>
  <si>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</si>
  <si>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</si>
  <si>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</si>
  <si>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</si>
  <si>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</si>
  <si>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</si>
  <si>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</si>
  <si>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</si>
  <si>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</si>
  <si>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</si>
  <si>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</si>
  <si>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</si>
  <si>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</si>
  <si>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</si>
  <si>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</si>
  <si>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</si>
  <si>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</si>
  <si>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</si>
  <si>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</si>
  <si>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</si>
  <si>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</si>
  <si>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</si>
  <si>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</si>
  <si>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</si>
  <si>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</si>
  <si>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</si>
  <si>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</si>
  <si>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</si>
  <si>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</si>
  <si>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</si>
  <si>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</si>
  <si>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</si>
  <si>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</si>
  <si>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</si>
  <si>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</si>
  <si>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</si>
  <si>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</si>
  <si>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</si>
  <si>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</si>
  <si>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</si>
  <si>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</si>
  <si>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</si>
  <si>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</si>
  <si>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</si>
  <si>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</si>
  <si>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</si>
  <si>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</si>
  <si>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</si>
  <si>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</si>
  <si>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</si>
  <si>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</si>
  <si>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</si>
  <si>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</si>
  <si>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</si>
  <si>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</si>
  <si>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</si>
  <si>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</si>
  <si>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</si>
  <si>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</si>
  <si>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</si>
  <si>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</si>
  <si>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</si>
  <si>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</si>
  <si>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</si>
  <si>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</si>
  <si>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</si>
  <si>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</si>
  <si>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</si>
  <si>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</si>
  <si>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</si>
  <si>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</si>
  <si>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</si>
  <si>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</si>
  <si>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</si>
  <si>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</si>
  <si>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</si>
  <si>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</si>
  <si>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</si>
  <si>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</si>
  <si>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</si>
  <si>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</si>
  <si>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</si>
  <si>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</si>
  <si>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</si>
  <si>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</si>
  <si>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</si>
  <si>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</si>
  <si>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</si>
  <si>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</si>
  <si>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</si>
  <si>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</si>
  <si>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</si>
  <si>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</si>
  <si>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</si>
  <si>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</si>
  <si>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</si>
  <si>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</si>
  <si>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</si>
  <si>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</si>
  <si>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</si>
  <si>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</si>
  <si>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</si>
  <si>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</si>
  <si>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</si>
  <si>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</si>
  <si>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</si>
  <si>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</si>
  <si>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</si>
  <si>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</si>
  <si>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</si>
  <si>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</si>
  <si>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</si>
  <si>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</si>
  <si>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</si>
  <si>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</si>
  <si>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</si>
  <si>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</si>
  <si>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</si>
  <si>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</si>
  <si>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</si>
  <si>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</si>
  <si>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</si>
  <si>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</si>
  <si>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</si>
  <si>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</si>
  <si>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</si>
  <si>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</si>
  <si>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</si>
  <si>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</si>
  <si>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</si>
  <si>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</si>
  <si>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</si>
  <si>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</si>
  <si>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</si>
  <si>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</si>
  <si>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</si>
  <si>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</si>
  <si>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</si>
  <si>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</si>
  <si>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</si>
  <si>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</si>
  <si>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</si>
  <si>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</si>
  <si>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</si>
  <si>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</si>
  <si>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</si>
  <si>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</si>
  <si>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</si>
  <si>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</si>
  <si>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</si>
  <si>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</si>
  <si>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</si>
  <si>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</si>
  <si>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</si>
  <si>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</si>
  <si>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</si>
  <si>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</si>
  <si>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</si>
  <si>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</si>
  <si>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</si>
  <si>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</si>
  <si>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</si>
  <si>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</si>
  <si>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</si>
  <si>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</si>
  <si>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</si>
  <si>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</si>
  <si>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</si>
  <si>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</si>
  <si>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</si>
  <si>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</si>
  <si>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</si>
  <si>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</si>
  <si>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</si>
  <si>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</si>
  <si>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</si>
  <si>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</si>
  <si>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</si>
  <si>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</si>
  <si>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</si>
  <si>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</si>
  <si>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</si>
  <si>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</si>
  <si>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</si>
  <si>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</si>
  <si>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</si>
  <si>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</si>
  <si>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</si>
  <si>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</si>
  <si>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</si>
  <si>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</si>
  <si>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</si>
  <si>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</si>
  <si>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</si>
  <si>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</si>
  <si>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</si>
  <si>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</si>
  <si>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</si>
  <si>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</si>
  <si>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</si>
  <si>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</si>
  <si>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</si>
  <si>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</si>
  <si>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</si>
  <si>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</si>
  <si>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</si>
  <si>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</si>
  <si>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</si>
  <si>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</si>
  <si>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</si>
  <si>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</si>
  <si>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</si>
  <si>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</si>
  <si>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</si>
  <si>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</si>
  <si>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</si>
  <si>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</si>
  <si>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</si>
  <si>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</si>
  <si>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</si>
  <si>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</si>
  <si>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</si>
  <si>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</si>
  <si>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</si>
  <si>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</si>
  <si>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</si>
  <si>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</si>
  <si>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</si>
  <si>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</si>
  <si>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</si>
  <si>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</si>
  <si>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</si>
  <si>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</si>
  <si>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</si>
  <si>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</si>
  <si>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</si>
  <si>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</si>
  <si>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</si>
  <si>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</si>
  <si>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</si>
  <si>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</si>
  <si>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</si>
  <si>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</si>
  <si>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</si>
  <si>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</si>
  <si>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</si>
  <si>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</si>
  <si>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</si>
  <si>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</si>
  <si>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</si>
  <si>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</si>
  <si>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</si>
  <si>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</si>
  <si>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</si>
  <si>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</si>
  <si>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</si>
  <si>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</si>
  <si>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</si>
  <si>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</si>
  <si>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</si>
  <si>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</si>
  <si>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</si>
  <si>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</si>
  <si>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</si>
  <si>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</si>
  <si>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</si>
  <si>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</si>
  <si>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</si>
  <si>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</si>
  <si>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</si>
  <si>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</si>
  <si>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</si>
  <si>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</si>
  <si>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</si>
  <si>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</si>
  <si>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</si>
  <si>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</si>
  <si>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</si>
  <si>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</si>
  <si>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</si>
  <si>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</si>
  <si>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</si>
  <si>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</si>
  <si>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</si>
  <si>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</si>
  <si>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</si>
  <si>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</si>
  <si>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</si>
  <si>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</si>
  <si>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</si>
  <si>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</si>
  <si>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</si>
  <si>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</si>
  <si>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</si>
  <si>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</si>
  <si>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</si>
  <si>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</si>
  <si>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</si>
  <si>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</si>
  <si>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</si>
  <si>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</si>
  <si>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</si>
  <si>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</si>
  <si>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</si>
  <si>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</si>
  <si>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</si>
  <si>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</si>
  <si>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</si>
  <si>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</si>
  <si>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</si>
  <si>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</si>
  <si>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</si>
  <si>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</si>
  <si>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</si>
  <si>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</si>
  <si>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</si>
  <si>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</si>
  <si>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</si>
  <si>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</si>
  <si>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</si>
  <si>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</si>
  <si>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</si>
  <si>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</si>
  <si>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</si>
  <si>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</si>
  <si>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</si>
  <si>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</si>
  <si>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</si>
  <si>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</si>
  <si>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</si>
  <si>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</si>
  <si>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</si>
  <si>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</si>
  <si>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</si>
  <si>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</si>
  <si>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</si>
  <si>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</si>
  <si>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</si>
  <si>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</si>
  <si>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</si>
  <si>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</si>
  <si>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</si>
  <si>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</si>
  <si>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</si>
  <si>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</si>
  <si>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</si>
  <si>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</si>
  <si>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</si>
  <si>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</si>
  <si>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</si>
  <si>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</si>
  <si>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</si>
  <si>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</si>
  <si>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</si>
  <si>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</si>
  <si>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</si>
  <si>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</si>
  <si>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</si>
  <si>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</si>
  <si>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</si>
  <si>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</si>
  <si>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</si>
  <si>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</si>
  <si>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</si>
  <si>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</si>
  <si>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</si>
  <si>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</si>
  <si>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</si>
  <si>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</si>
  <si>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</si>
  <si>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</si>
  <si>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</si>
  <si>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</si>
  <si>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</si>
  <si>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</si>
  <si>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</si>
  <si>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</si>
  <si>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</si>
  <si>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</si>
  <si>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</si>
  <si>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</si>
  <si>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</si>
  <si>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</si>
  <si>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</si>
  <si>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</si>
  <si>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</si>
  <si>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</si>
  <si>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</si>
  <si>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</si>
  <si>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</si>
  <si>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</si>
  <si>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</si>
  <si>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</si>
  <si>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</si>
  <si>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</si>
  <si>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</si>
  <si>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</si>
  <si>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</si>
  <si>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</si>
  <si>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</si>
  <si>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</si>
  <si>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</si>
  <si>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</si>
  <si>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</si>
  <si>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</si>
  <si>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</si>
  <si>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</si>
  <si>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</si>
  <si>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</si>
  <si>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</si>
  <si>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</si>
  <si>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</si>
  <si>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</si>
  <si>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</si>
  <si>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</si>
  <si>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</si>
  <si>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</si>
  <si>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</si>
  <si>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</si>
  <si>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</si>
  <si>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</si>
  <si>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</si>
  <si>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</si>
  <si>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</si>
  <si>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</si>
  <si>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</si>
  <si>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</si>
  <si>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</si>
  <si>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</si>
  <si>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</si>
  <si>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</si>
  <si>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</si>
  <si>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</si>
  <si>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</si>
  <si>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</si>
  <si>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</si>
  <si>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</si>
  <si>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</si>
  <si>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</si>
  <si>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</si>
  <si>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</si>
  <si>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</si>
  <si>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</si>
  <si>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</si>
  <si>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</si>
  <si>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</si>
  <si>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</si>
  <si>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</si>
  <si>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</si>
  <si>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</si>
  <si>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</si>
  <si>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</si>
  <si>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</si>
  <si>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</si>
  <si>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</si>
  <si>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</si>
  <si>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</si>
  <si>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</si>
  <si>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</si>
  <si>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</si>
  <si>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</si>
  <si>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</si>
  <si>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</si>
  <si>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</si>
  <si>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</si>
  <si>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</si>
  <si>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</si>
  <si>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</si>
  <si>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</si>
  <si>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</si>
  <si>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</si>
  <si>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</si>
  <si>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</si>
  <si>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</si>
  <si>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</si>
  <si>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</si>
  <si>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</si>
  <si>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</si>
  <si>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</si>
  <si>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</si>
  <si>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</si>
  <si>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</si>
  <si>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</si>
  <si>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</si>
  <si>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</si>
  <si>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</si>
  <si>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</si>
  <si>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</si>
  <si>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</si>
  <si>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</si>
  <si>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</si>
  <si>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</si>
  <si>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</si>
  <si>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</si>
  <si>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</si>
  <si>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</si>
  <si>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</si>
  <si>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</si>
  <si>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</si>
  <si>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</si>
  <si>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</si>
  <si>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</si>
  <si>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</si>
  <si>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</si>
  <si>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</si>
  <si>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</si>
  <si>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</si>
  <si>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</si>
  <si>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</si>
  <si>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</si>
  <si>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</si>
  <si>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</si>
  <si>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</si>
  <si>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</si>
  <si>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</si>
  <si>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</si>
  <si>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</si>
  <si>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</si>
  <si>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</si>
  <si>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</si>
  <si>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</si>
  <si>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</si>
  <si>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</si>
  <si>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</si>
  <si>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</si>
  <si>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</si>
  <si>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</si>
  <si>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</si>
  <si>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</si>
  <si>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</si>
  <si>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</si>
  <si>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</si>
  <si>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</si>
  <si>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</si>
  <si>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</si>
  <si>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</si>
  <si>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</si>
  <si>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</si>
  <si>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</si>
  <si>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</si>
  <si>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</si>
  <si>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</si>
  <si>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</si>
  <si>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</si>
  <si>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</si>
  <si>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</si>
  <si>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</si>
  <si>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</si>
  <si>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</si>
  <si>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</si>
  <si>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</si>
  <si>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</si>
  <si>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</si>
  <si>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</si>
  <si>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</si>
  <si>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</si>
  <si>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</si>
  <si>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</si>
  <si>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</si>
  <si>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</si>
  <si>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</si>
  <si>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</si>
  <si>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</si>
  <si>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</si>
  <si>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</si>
  <si>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</si>
  <si>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</si>
  <si>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</si>
  <si>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</si>
  <si>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</si>
  <si>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</si>
  <si>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</si>
  <si>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</si>
  <si>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</si>
  <si>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</si>
  <si>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</si>
  <si>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</si>
  <si>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</si>
  <si>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</si>
  <si>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</si>
  <si>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</si>
  <si>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</si>
  <si>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</si>
  <si>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</si>
  <si>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</si>
  <si>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</si>
  <si>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</si>
  <si>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</si>
  <si>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</si>
  <si>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</si>
  <si>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</si>
  <si>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</si>
  <si>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</si>
  <si>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</si>
  <si>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</si>
  <si>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</si>
  <si>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</si>
  <si>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</si>
  <si>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</si>
  <si>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</si>
  <si>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</si>
  <si>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</si>
  <si>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</si>
  <si>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</si>
  <si>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</si>
  <si>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</si>
  <si>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</si>
  <si>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</si>
  <si>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</si>
  <si>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</si>
  <si>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</si>
  <si>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</si>
  <si>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</si>
  <si>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</si>
  <si>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</si>
  <si>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</si>
  <si>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</si>
  <si>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</si>
  <si>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</si>
  <si>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</si>
  <si>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</si>
  <si>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</si>
  <si>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</si>
  <si>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</si>
  <si>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</si>
  <si>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</si>
  <si>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</si>
  <si>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</si>
  <si>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</si>
  <si>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</si>
  <si>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</si>
  <si>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</si>
  <si>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</si>
  <si>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</si>
  <si>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</si>
  <si>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</si>
  <si>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</si>
  <si>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</si>
  <si>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</si>
  <si>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</si>
  <si>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</si>
  <si>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</si>
  <si>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</si>
  <si>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</si>
  <si>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</si>
  <si>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</si>
  <si>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</si>
  <si>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</si>
  <si>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</si>
  <si>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</si>
  <si>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</si>
  <si>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</si>
  <si>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</si>
  <si>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</si>
  <si>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</si>
  <si>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</si>
  <si>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</si>
  <si>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</si>
  <si>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</si>
  <si>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</si>
  <si>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</si>
  <si>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</si>
  <si>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</si>
  <si>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</si>
  <si>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</si>
  <si>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</si>
  <si>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</si>
  <si>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</si>
  <si>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</si>
  <si>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</si>
  <si>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</si>
  <si>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</si>
  <si>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</si>
  <si>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</si>
  <si>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</si>
  <si>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</si>
  <si>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</si>
  <si>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</si>
  <si>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</si>
  <si>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</si>
  <si>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</si>
  <si>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</si>
  <si>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</si>
  <si>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</si>
  <si>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</si>
  <si>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</si>
  <si>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</si>
  <si>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</si>
  <si>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</si>
  <si>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</si>
  <si>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</si>
  <si>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</si>
  <si>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</si>
  <si>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</si>
  <si>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</si>
  <si>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</si>
  <si>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</si>
  <si>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</si>
  <si>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</si>
  <si>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</si>
  <si>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</si>
  <si>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</si>
  <si>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</si>
  <si>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</si>
  <si>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</si>
  <si>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</si>
  <si>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</si>
  <si>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</si>
  <si>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</si>
  <si>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</si>
  <si>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</si>
  <si>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</si>
  <si>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</si>
  <si>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</si>
  <si>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</si>
  <si>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</si>
  <si>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</si>
  <si>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</si>
  <si>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</si>
  <si>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</si>
  <si>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</si>
  <si>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</si>
  <si>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</si>
  <si>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</si>
  <si>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</si>
  <si>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</si>
  <si>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</si>
  <si>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</si>
  <si>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</si>
  <si>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</si>
  <si>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</si>
  <si>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</si>
  <si>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</si>
  <si>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</si>
  <si>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</si>
  <si>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</si>
  <si>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</si>
  <si>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</si>
  <si>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</si>
  <si>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</si>
  <si>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</si>
  <si>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</si>
  <si>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</si>
  <si>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</si>
  <si>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</si>
  <si>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</si>
  <si>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</si>
  <si>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</si>
  <si>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</si>
  <si>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</si>
  <si>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</si>
  <si>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</si>
  <si>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</si>
  <si>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</si>
  <si>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</si>
  <si>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</si>
  <si>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</si>
  <si>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</si>
  <si>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</si>
  <si>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</si>
  <si>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</si>
  <si>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</si>
  <si>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</si>
  <si>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</si>
  <si>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</si>
  <si>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</si>
  <si>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</si>
  <si>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</si>
  <si>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</si>
  <si>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</si>
  <si>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</si>
  <si>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</si>
  <si>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</si>
  <si>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</si>
  <si>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</si>
  <si>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</si>
  <si>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</si>
  <si>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</si>
  <si>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</si>
  <si>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</si>
  <si>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</si>
  <si>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</si>
  <si>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</si>
  <si>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</si>
  <si>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</si>
  <si>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</si>
  <si>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</si>
  <si>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</si>
  <si>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</si>
  <si>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</si>
  <si>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</si>
  <si>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</si>
  <si>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</si>
  <si>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</si>
  <si>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</si>
  <si>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</si>
  <si>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</si>
  <si>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</si>
  <si>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</si>
  <si>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</si>
  <si>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</si>
  <si>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</si>
  <si>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</si>
  <si>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</si>
  <si>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</si>
  <si>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</si>
  <si>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</si>
  <si>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</si>
  <si>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</si>
  <si>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</si>
  <si>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</si>
  <si>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</si>
  <si>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</si>
  <si>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</si>
  <si>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</si>
  <si>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</si>
  <si>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</si>
  <si>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</si>
  <si>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</si>
  <si>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</si>
  <si>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</si>
  <si>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</si>
  <si>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</si>
  <si>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</si>
  <si>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</si>
  <si>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</si>
  <si>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</si>
  <si>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</si>
  <si>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</si>
  <si>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</si>
  <si>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</si>
  <si>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</si>
  <si>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</si>
  <si>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</si>
  <si>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</si>
  <si>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</si>
  <si>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</si>
  <si>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</si>
  <si>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</si>
  <si>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</si>
  <si>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</si>
  <si>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</si>
  <si>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</si>
  <si>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</si>
  <si>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</si>
  <si>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</si>
  <si>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</si>
  <si>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</si>
  <si>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</si>
  <si>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</si>
  <si>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</si>
  <si>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</si>
  <si>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</si>
  <si>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</si>
  <si>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</si>
  <si>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</si>
  <si>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</si>
  <si>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</si>
  <si>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</si>
  <si>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</si>
  <si>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</si>
  <si>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</si>
  <si>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</si>
  <si>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</si>
  <si>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</si>
  <si>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</si>
  <si>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</si>
  <si>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</si>
  <si>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</si>
  <si>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</si>
  <si>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</si>
  <si>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</si>
  <si>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</si>
  <si>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</si>
  <si>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</si>
  <si>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</si>
  <si>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</si>
  <si>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</si>
  <si>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</si>
  <si>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</si>
  <si>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</si>
  <si>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</si>
  <si>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</si>
  <si>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</si>
  <si>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</si>
  <si>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</si>
  <si>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</si>
  <si>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</si>
  <si>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</si>
  <si>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</si>
  <si>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</si>
  <si>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</si>
  <si>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</si>
  <si>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</si>
  <si>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</si>
  <si>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</si>
  <si>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</si>
  <si>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</si>
  <si>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</si>
  <si>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</si>
  <si>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</si>
  <si>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</si>
  <si>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</si>
  <si>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</si>
  <si>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</si>
  <si>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</si>
  <si>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</si>
  <si>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</si>
  <si>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</si>
  <si>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</si>
  <si>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</si>
  <si>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</si>
  <si>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</si>
  <si>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</si>
  <si>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</si>
  <si>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</si>
  <si>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</si>
  <si>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</si>
  <si>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</si>
  <si>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</si>
  <si>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</si>
  <si>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</si>
  <si>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</si>
  <si>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</si>
  <si>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</si>
  <si>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</si>
  <si>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</si>
  <si>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</si>
  <si>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</si>
  <si>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</si>
  <si>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</si>
  <si>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</si>
  <si>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</si>
  <si>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</si>
  <si>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</si>
  <si>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</si>
  <si>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</si>
  <si>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</si>
  <si>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</si>
  <si>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</si>
  <si>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</si>
  <si>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</si>
  <si>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</si>
  <si>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</si>
  <si>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</si>
  <si>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</si>
  <si>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</si>
  <si>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</si>
  <si>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</si>
  <si>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</si>
  <si>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</si>
  <si>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</si>
  <si>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</si>
  <si>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</si>
  <si>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</si>
  <si>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</si>
  <si>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</si>
  <si>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</si>
  <si>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</si>
  <si>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</si>
  <si>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</si>
  <si>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</si>
  <si>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</si>
  <si>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</si>
  <si>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</si>
  <si>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</si>
  <si>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</si>
  <si>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</si>
  <si>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</si>
  <si>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</si>
  <si>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</si>
  <si>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</si>
  <si>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</si>
  <si>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</si>
  <si>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</si>
  <si>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</si>
  <si>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</si>
  <si>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</si>
  <si>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</si>
  <si>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</si>
  <si>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</si>
  <si>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</si>
  <si>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</si>
  <si>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</si>
  <si>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</si>
  <si>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</si>
  <si>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</si>
  <si>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</si>
  <si>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</si>
  <si>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</si>
  <si>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</si>
  <si>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</si>
  <si>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</si>
  <si>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</si>
  <si>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</si>
  <si>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</si>
  <si>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</si>
  <si>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</si>
  <si>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</si>
  <si>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</si>
  <si>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</si>
  <si>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</si>
  <si>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</si>
  <si>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</si>
  <si>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</si>
  <si>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</si>
  <si>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</si>
  <si>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</si>
  <si>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</si>
  <si>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</si>
  <si>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</si>
  <si>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</si>
  <si>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</si>
  <si>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</si>
  <si>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</si>
  <si>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</si>
  <si>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</si>
  <si>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</si>
  <si>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</si>
  <si>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</si>
  <si>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</si>
  <si>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</si>
  <si>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</si>
  <si>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</si>
  <si>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</si>
  <si>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</si>
  <si>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</si>
  <si>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</si>
  <si>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</si>
  <si>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</si>
  <si>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</si>
  <si>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</si>
  <si>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</si>
  <si>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</si>
  <si>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</si>
  <si>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</si>
  <si>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</si>
  <si>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</si>
  <si>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</si>
  <si>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</si>
  <si>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</si>
  <si>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</si>
  <si>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</si>
  <si>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</si>
  <si>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</si>
  <si>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</si>
  <si>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</si>
  <si>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</si>
  <si>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</si>
  <si>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</si>
  <si>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</si>
  <si>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</si>
  <si>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</si>
  <si>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</si>
  <si>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</si>
  <si>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</si>
  <si>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</si>
  <si>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</si>
  <si>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</si>
  <si>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</si>
  <si>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</si>
  <si>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</si>
  <si>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</si>
  <si>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</si>
  <si>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</si>
  <si>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</si>
  <si>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</si>
  <si>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</si>
  <si>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</si>
  <si>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</si>
  <si>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</si>
  <si>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</si>
  <si>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</si>
  <si>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</si>
  <si>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</si>
  <si>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</si>
  <si>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</si>
  <si>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</si>
  <si>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</si>
  <si>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</si>
  <si>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</si>
  <si>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</si>
  <si>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</si>
  <si>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</si>
  <si>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</si>
  <si>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</si>
  <si>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</si>
  <si>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</si>
  <si>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</si>
  <si>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</si>
  <si>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</si>
  <si>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</si>
  <si>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</si>
  <si>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</si>
  <si>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</si>
  <si>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</si>
  <si>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</si>
  <si>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</si>
  <si>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</si>
  <si>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</si>
  <si>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</si>
  <si>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</si>
  <si>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</si>
  <si>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</si>
  <si>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</si>
  <si>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</si>
  <si>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</si>
  <si>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</si>
  <si>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</si>
  <si>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</si>
  <si>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</si>
  <si>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</si>
  <si>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</si>
  <si>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</si>
  <si>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</si>
  <si>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</si>
  <si>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</si>
  <si>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</si>
  <si>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</si>
  <si>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</si>
  <si>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</si>
  <si>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</si>
  <si>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</si>
  <si>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</si>
  <si>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</si>
  <si>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</si>
  <si>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</si>
  <si>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</si>
  <si>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</si>
  <si>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</si>
  <si>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</si>
  <si>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</si>
  <si>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</si>
  <si>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</si>
  <si>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</si>
  <si>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</si>
  <si>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</si>
  <si>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</si>
  <si>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</si>
  <si>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</si>
  <si>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</si>
  <si>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</si>
  <si>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</si>
  <si>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</si>
  <si>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</si>
  <si>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</si>
  <si>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</si>
  <si>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</si>
  <si>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</si>
  <si>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</si>
  <si>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</si>
  <si>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</si>
  <si>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</si>
  <si>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</si>
  <si>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</si>
  <si>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</si>
  <si>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</si>
  <si>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</si>
  <si>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</si>
  <si>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</si>
  <si>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</si>
  <si>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</si>
  <si>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</si>
  <si>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</si>
  <si>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</si>
  <si>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</si>
  <si>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</si>
  <si>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</si>
  <si>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</si>
  <si>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</si>
  <si>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</si>
  <si>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</si>
  <si>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</si>
  <si>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</si>
  <si>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</si>
  <si>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</si>
  <si>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</si>
  <si>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</si>
  <si>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</si>
  <si>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</si>
  <si>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</si>
  <si>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</si>
  <si>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</si>
  <si>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</si>
  <si>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</si>
  <si>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</si>
  <si>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</si>
  <si>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</si>
  <si>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</si>
  <si>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</si>
  <si>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</si>
  <si>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</si>
  <si>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</si>
  <si>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</si>
  <si>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</si>
  <si>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</si>
  <si>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</si>
  <si>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</si>
  <si>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</si>
  <si>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</si>
  <si>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</si>
  <si>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</si>
  <si>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</si>
  <si>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</si>
  <si>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</si>
  <si>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</si>
  <si>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</si>
  <si>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</si>
  <si>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</si>
  <si>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</si>
  <si>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</si>
  <si>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</si>
  <si>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</si>
  <si>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</si>
  <si>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</si>
  <si>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</si>
  <si>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</si>
  <si>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</si>
  <si>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</si>
  <si>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</si>
  <si>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</si>
  <si>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</si>
  <si>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</si>
  <si>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</si>
  <si>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</si>
  <si>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</si>
  <si>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</si>
  <si>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</si>
  <si>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</si>
  <si>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</si>
  <si>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</si>
  <si>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</si>
  <si>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</si>
  <si>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</si>
  <si>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</si>
  <si>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</si>
  <si>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</si>
  <si>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</si>
  <si>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</si>
  <si>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</si>
  <si>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</si>
  <si>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</si>
  <si>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</si>
  <si>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</si>
  <si>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</si>
  <si>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</si>
  <si>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</si>
  <si>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</si>
  <si>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</si>
  <si>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</si>
  <si>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</si>
  <si>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</si>
  <si>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</si>
  <si>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</si>
  <si>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</si>
  <si>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</si>
  <si>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</si>
  <si>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</si>
  <si>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</si>
  <si>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</si>
  <si>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</si>
  <si>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</si>
  <si>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</si>
  <si>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</si>
  <si>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</si>
  <si>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</si>
  <si>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</si>
  <si>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</si>
  <si>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</si>
  <si>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</si>
  <si>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</si>
  <si>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</si>
  <si>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</si>
  <si>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</si>
  <si>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</si>
  <si>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</si>
  <si>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</si>
  <si>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</si>
  <si>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</si>
  <si>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</si>
  <si>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</si>
  <si>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</si>
  <si>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</si>
  <si>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</si>
  <si>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</si>
  <si>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</si>
  <si>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</si>
  <si>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</si>
  <si>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</si>
  <si>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</si>
  <si>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</si>
  <si>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</si>
  <si>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</si>
  <si>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</si>
  <si>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</si>
  <si>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</si>
  <si>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</si>
  <si>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</si>
  <si>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</si>
  <si>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</si>
  <si>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</si>
  <si>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</si>
  <si>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</si>
  <si>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</si>
  <si>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</si>
  <si>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</si>
  <si>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</si>
  <si>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</si>
  <si>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</si>
  <si>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</si>
  <si>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</si>
  <si>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</si>
  <si>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</si>
  <si>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</si>
  <si>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</si>
  <si>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</si>
  <si>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</si>
  <si>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</si>
  <si>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</si>
  <si>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</si>
  <si>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</si>
  <si>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</si>
  <si>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</si>
  <si>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</si>
  <si>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</si>
  <si>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</si>
  <si>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</si>
  <si>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</si>
  <si>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</si>
  <si>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</si>
  <si>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</si>
  <si>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</si>
  <si>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</si>
  <si>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</si>
  <si>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</si>
  <si>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</si>
  <si>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</si>
  <si>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</si>
  <si>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</si>
  <si>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</si>
  <si>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</si>
  <si>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</si>
  <si>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</si>
  <si>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</si>
  <si>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</si>
  <si>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</si>
  <si>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</si>
  <si>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</si>
  <si>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</si>
  <si>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</si>
  <si>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</si>
  <si>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</si>
  <si>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</si>
  <si>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</si>
  <si>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</si>
  <si>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</si>
  <si>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</si>
  <si>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</si>
  <si>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</si>
  <si>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</si>
  <si>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</si>
  <si>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</si>
  <si>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</si>
  <si>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</si>
  <si>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</si>
  <si>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</si>
  <si>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</si>
  <si>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</si>
  <si>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</si>
  <si>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</si>
  <si>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</si>
  <si>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</si>
  <si>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</si>
  <si>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</si>
  <si>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</si>
  <si>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</si>
  <si>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</si>
  <si>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</si>
  <si>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</si>
  <si>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</si>
  <si>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</si>
  <si>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</si>
  <si>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</si>
  <si>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</si>
  <si>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</si>
  <si>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</si>
  <si>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</si>
  <si>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</si>
  <si>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</si>
  <si>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</si>
  <si>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</si>
  <si>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</si>
  <si>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</si>
  <si>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</si>
  <si>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</si>
  <si>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</si>
  <si>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</si>
  <si>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</si>
  <si>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</si>
  <si>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</si>
  <si>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</si>
  <si>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</si>
  <si>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</si>
  <si>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</si>
  <si>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</si>
  <si>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</si>
  <si>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</si>
  <si>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</si>
  <si>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</si>
  <si>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</si>
  <si>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</si>
  <si>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</si>
  <si>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</si>
  <si>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</si>
  <si>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</si>
  <si>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</si>
  <si>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</si>
  <si>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</si>
  <si>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</si>
  <si>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</si>
  <si>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</si>
  <si>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</si>
  <si>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</si>
  <si>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</si>
  <si>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</si>
  <si>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</si>
  <si>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</si>
  <si>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</si>
  <si>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</si>
  <si>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</si>
  <si>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</si>
  <si>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</si>
  <si>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</si>
  <si>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</si>
  <si>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</si>
  <si>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</si>
  <si>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</si>
  <si>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</si>
  <si>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</si>
  <si>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</si>
  <si>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</si>
  <si>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</si>
  <si>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</si>
  <si>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</si>
  <si>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</si>
  <si>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</si>
  <si>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</si>
  <si>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</si>
  <si>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</si>
  <si>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</si>
  <si>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</si>
  <si>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</si>
  <si>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</si>
  <si>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</si>
  <si>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</si>
  <si>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</si>
  <si>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</si>
  <si>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</si>
  <si>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</si>
  <si>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</si>
  <si>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</si>
  <si>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</si>
  <si>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</si>
  <si>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</si>
  <si>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</si>
  <si>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</si>
  <si>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</si>
  <si>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</si>
  <si>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</si>
  <si>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</si>
  <si>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</si>
  <si>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</si>
  <si>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</si>
  <si>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</si>
  <si>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</si>
  <si>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</si>
  <si>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</si>
  <si>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</si>
  <si>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</si>
  <si>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</si>
  <si>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</si>
  <si>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</si>
  <si>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</si>
  <si>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</si>
  <si>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</si>
  <si>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</si>
  <si>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</si>
  <si>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</si>
  <si>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</si>
  <si>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</si>
  <si>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</si>
  <si>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</si>
  <si>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</si>
  <si>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</si>
  <si>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</si>
  <si>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</si>
  <si>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</si>
  <si>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</si>
  <si>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</si>
  <si>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</si>
  <si>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</si>
  <si>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</si>
  <si>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</si>
  <si>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</si>
  <si>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</si>
  <si>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</si>
  <si>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</si>
  <si>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</si>
  <si>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</si>
  <si>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</si>
  <si>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</si>
  <si>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</si>
  <si>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</si>
  <si>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</si>
  <si>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</si>
  <si>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</si>
  <si>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</si>
  <si>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</si>
  <si>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</si>
  <si>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</si>
  <si>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</si>
  <si>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</si>
  <si>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</si>
  <si>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</si>
  <si>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</si>
  <si>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</si>
  <si>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</si>
  <si>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</si>
  <si>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</si>
  <si>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</si>
  <si>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</si>
  <si>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</si>
  <si>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</si>
  <si>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</si>
  <si>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</si>
  <si>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</si>
  <si>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</si>
  <si>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</si>
  <si>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</si>
  <si>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</si>
  <si>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</si>
  <si>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</si>
  <si>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</si>
  <si>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</si>
  <si>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</si>
  <si>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</si>
  <si>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</si>
  <si>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</si>
  <si>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</si>
  <si>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</si>
  <si>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</si>
  <si>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</si>
  <si>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</si>
  <si>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</si>
  <si>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</si>
  <si>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</si>
  <si>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</si>
  <si>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</si>
  <si>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</si>
  <si>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</si>
  <si>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</si>
  <si>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</si>
  <si>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</si>
  <si>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</si>
  <si>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</si>
  <si>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</si>
  <si>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</si>
  <si>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</si>
  <si>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</si>
  <si>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</si>
  <si>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</si>
  <si>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</si>
  <si>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</si>
  <si>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</si>
  <si>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</si>
  <si>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</si>
  <si>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</si>
  <si>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</si>
  <si>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</si>
  <si>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</si>
  <si>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</si>
  <si>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</si>
  <si>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</si>
  <si>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</si>
  <si>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</si>
  <si>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</si>
  <si>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</si>
  <si>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</si>
  <si>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</si>
  <si>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</si>
  <si>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</si>
  <si>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</si>
  <si>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</si>
  <si>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</si>
  <si>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</si>
  <si>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</si>
  <si>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</si>
  <si>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</si>
  <si>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</si>
  <si>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</si>
  <si>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</si>
  <si>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</si>
  <si>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</si>
  <si>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</si>
  <si>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</si>
  <si>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</si>
  <si>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</si>
  <si>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</si>
  <si>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</si>
  <si>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</si>
  <si>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</si>
  <si>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</si>
  <si>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</si>
  <si>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</si>
  <si>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</si>
  <si>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</si>
  <si>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</si>
  <si>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</si>
  <si>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</si>
  <si>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</si>
  <si>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</si>
  <si>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</si>
  <si>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</si>
  <si>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</si>
  <si>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</si>
  <si>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</si>
  <si>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</si>
  <si>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</si>
  <si>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</si>
  <si>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</si>
  <si>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</si>
  <si>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</si>
  <si>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</si>
  <si>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</si>
  <si>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</si>
  <si>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</si>
  <si>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</si>
  <si>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</si>
  <si>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</si>
  <si>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</si>
  <si>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</si>
  <si>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</si>
  <si>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</si>
  <si>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</si>
  <si>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</si>
  <si>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</si>
  <si>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</si>
  <si>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</si>
  <si>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</si>
  <si>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</si>
  <si>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</si>
  <si>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</si>
  <si>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</si>
  <si>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</si>
  <si>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</si>
  <si>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</si>
  <si>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</si>
  <si>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</si>
  <si>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</si>
  <si>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</si>
  <si>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</si>
  <si>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</si>
  <si>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</si>
  <si>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</si>
  <si>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</si>
  <si>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</si>
  <si>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</si>
  <si>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</si>
  <si>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</si>
  <si>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</si>
  <si>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</si>
  <si>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</si>
  <si>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</si>
  <si>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</si>
  <si>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</si>
  <si>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</si>
  <si>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</si>
  <si>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</si>
  <si>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</si>
  <si>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</si>
  <si>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</si>
  <si>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</si>
  <si>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</si>
  <si>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</si>
  <si>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</si>
  <si>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</si>
  <si>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</si>
  <si>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</si>
  <si>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</si>
  <si>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</si>
  <si>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</si>
  <si>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</si>
  <si>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</si>
  <si>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</si>
  <si>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</si>
  <si>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</si>
  <si>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</si>
  <si>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</si>
  <si>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</si>
  <si>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</si>
  <si>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</si>
  <si>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</si>
  <si>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</si>
  <si>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</si>
  <si>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</si>
  <si>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</si>
  <si>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</si>
  <si>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</si>
  <si>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</si>
  <si>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</si>
  <si>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</si>
  <si>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</si>
  <si>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</si>
  <si>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</si>
  <si>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</si>
  <si>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</si>
  <si>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</si>
  <si>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</si>
  <si>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</si>
  <si>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</si>
  <si>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</si>
  <si>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</si>
  <si>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</si>
  <si>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</si>
  <si>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</si>
  <si>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</si>
  <si>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</si>
  <si>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</si>
  <si>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</si>
  <si>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</si>
  <si>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</si>
  <si>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</si>
  <si>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</si>
  <si>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</si>
  <si>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</si>
  <si>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</si>
  <si>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</si>
  <si>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</si>
  <si>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</si>
  <si>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</si>
  <si>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</si>
  <si>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</si>
  <si>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</si>
  <si>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</si>
  <si>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</si>
  <si>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</si>
  <si>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</si>
  <si>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</si>
  <si>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</si>
  <si>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</si>
  <si>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</si>
  <si>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</si>
  <si>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</si>
  <si>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</si>
  <si>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</si>
  <si>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</si>
  <si>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</si>
  <si>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</si>
  <si>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</si>
  <si>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</si>
  <si>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</si>
  <si>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</si>
  <si>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</si>
  <si>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</si>
  <si>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</si>
  <si>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</si>
  <si>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</si>
  <si>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</si>
  <si>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</si>
  <si>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</si>
  <si>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</si>
  <si>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</si>
  <si>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</si>
  <si>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</si>
  <si>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</si>
  <si>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</si>
  <si>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</si>
  <si>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</si>
  <si>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</si>
  <si>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</si>
  <si>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</si>
  <si>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</si>
  <si>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</si>
  <si>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</si>
  <si>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</si>
  <si>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</si>
  <si>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</si>
  <si>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</si>
  <si>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</si>
  <si>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</si>
  <si>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</si>
  <si>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</si>
  <si>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</si>
  <si>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</si>
  <si>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</si>
  <si>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</si>
  <si>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</si>
  <si>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</si>
  <si>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</si>
  <si>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</si>
  <si>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</si>
  <si>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</si>
  <si>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</si>
  <si>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</si>
  <si>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</si>
  <si>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</si>
  <si>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</si>
  <si>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</si>
  <si>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</si>
  <si>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</si>
  <si>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</si>
  <si>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</si>
  <si>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</si>
  <si>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</si>
  <si>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</si>
  <si>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</si>
  <si>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</si>
  <si>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</si>
  <si>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</si>
  <si>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</si>
  <si>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</si>
  <si>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</si>
  <si>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</si>
  <si>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</si>
  <si>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</si>
  <si>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</si>
  <si>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</si>
  <si>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</si>
  <si>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</si>
  <si>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</si>
  <si>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</si>
  <si>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</si>
  <si>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</si>
  <si>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</si>
  <si>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</si>
  <si>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</si>
  <si>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</si>
  <si>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</si>
  <si>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</si>
  <si>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</si>
  <si>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</si>
  <si>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</si>
  <si>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</si>
  <si>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</si>
  <si>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</si>
  <si>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</si>
  <si>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</si>
  <si>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</si>
  <si>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</si>
  <si>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</si>
  <si>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</si>
  <si>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</si>
  <si>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</si>
  <si>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</si>
  <si>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</si>
  <si>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</si>
  <si>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</si>
  <si>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</si>
  <si>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</si>
  <si>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</si>
  <si>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</si>
  <si>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</si>
  <si>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</si>
  <si>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</si>
  <si>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</si>
  <si>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</si>
  <si>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</si>
  <si>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</si>
  <si>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</si>
  <si>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</si>
  <si>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</si>
  <si>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</si>
  <si>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</si>
  <si>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</si>
  <si>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</si>
  <si>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</si>
  <si>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</si>
  <si>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</si>
  <si>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</si>
  <si>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</si>
  <si>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</si>
  <si>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</si>
  <si>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</si>
  <si>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</si>
  <si>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</si>
  <si>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</si>
  <si>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</si>
  <si>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</si>
  <si>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</si>
  <si>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</si>
  <si>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</si>
  <si>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</si>
  <si>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</si>
  <si>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</si>
  <si>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</si>
  <si>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</si>
  <si>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</si>
  <si>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</si>
  <si>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</si>
  <si>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</si>
  <si>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</si>
  <si>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</si>
  <si>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</si>
  <si>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</si>
  <si>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</si>
  <si>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</si>
  <si>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</si>
  <si>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</si>
  <si>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</si>
  <si>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</si>
  <si>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</si>
  <si>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</si>
  <si>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</si>
  <si>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</si>
  <si>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</si>
  <si>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</si>
  <si>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</si>
  <si>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</si>
  <si>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</si>
  <si>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</si>
  <si>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</si>
  <si>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</si>
  <si>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</si>
  <si>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</si>
  <si>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</si>
  <si>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</si>
  <si>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</si>
  <si>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</si>
  <si>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</si>
  <si>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</si>
  <si>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</si>
  <si>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</si>
  <si>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</si>
  <si>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</si>
  <si>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</si>
  <si>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</si>
  <si>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</si>
  <si>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</si>
  <si>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</si>
  <si>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</si>
  <si>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</si>
  <si>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</si>
  <si>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</si>
  <si>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</si>
  <si>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</si>
  <si>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</si>
  <si>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</si>
  <si>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</si>
  <si>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</si>
  <si>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</si>
  <si>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</si>
  <si>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</si>
  <si>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</si>
  <si>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</si>
  <si>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</si>
  <si>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</si>
  <si>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</si>
  <si>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</si>
  <si>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</si>
  <si>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</si>
  <si>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</si>
  <si>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</si>
  <si>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</si>
  <si>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</si>
  <si>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</si>
  <si>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</si>
  <si>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</si>
  <si>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</si>
  <si>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</si>
  <si>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</si>
  <si>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</si>
  <si>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</si>
  <si>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</si>
  <si>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</si>
  <si>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</si>
  <si>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</si>
  <si>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</si>
  <si>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</si>
  <si>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</si>
  <si>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</si>
  <si>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</si>
  <si>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</si>
  <si>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</si>
  <si>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</si>
  <si>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</si>
  <si>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</si>
  <si>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</si>
  <si>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</si>
  <si>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</si>
  <si>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</si>
  <si>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</si>
  <si>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</si>
  <si>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</si>
  <si>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</si>
  <si>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</si>
  <si>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</si>
  <si>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</si>
  <si>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</si>
  <si>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</si>
  <si>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</si>
  <si>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</si>
  <si>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</si>
  <si>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</si>
  <si>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</si>
  <si>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</si>
  <si>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</si>
  <si>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</si>
  <si>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</si>
  <si>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</si>
  <si>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</si>
  <si>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</si>
  <si>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</si>
  <si>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</si>
  <si>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</si>
  <si>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</si>
  <si>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</si>
  <si>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</si>
  <si>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</si>
  <si>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</si>
  <si>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</si>
  <si>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</si>
  <si>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</si>
  <si>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</si>
  <si>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</si>
  <si>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</si>
  <si>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</si>
  <si>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</si>
  <si>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</si>
  <si>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</si>
  <si>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</si>
  <si>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</si>
  <si>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</si>
  <si>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</si>
  <si>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</si>
  <si>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</si>
  <si>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</si>
  <si>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</si>
  <si>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</si>
  <si>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</si>
  <si>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</si>
  <si>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</si>
  <si>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</si>
  <si>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</si>
  <si>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</si>
  <si>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</si>
  <si>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</si>
  <si>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</si>
  <si>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</si>
  <si>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</si>
  <si>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</si>
  <si>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</si>
  <si>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</si>
  <si>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</si>
  <si>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</si>
  <si>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</si>
  <si>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</si>
  <si>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</si>
  <si>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</si>
  <si>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</si>
  <si>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</si>
  <si>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</si>
  <si>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</si>
  <si>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</si>
  <si>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</si>
  <si>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</si>
  <si>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</si>
  <si>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</si>
  <si>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</si>
  <si>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</si>
  <si>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</si>
  <si>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</si>
  <si>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</si>
  <si>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</si>
  <si>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</si>
  <si>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</si>
  <si>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</si>
  <si>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</si>
  <si>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</si>
  <si>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</si>
  <si>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</si>
  <si>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</si>
  <si>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</si>
  <si>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</si>
  <si>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</si>
  <si>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</si>
  <si>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</si>
  <si>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</si>
  <si>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</si>
  <si>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</si>
  <si>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</si>
  <si>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</si>
  <si>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</si>
  <si>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</si>
  <si>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</si>
  <si>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</si>
  <si>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</si>
  <si>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</si>
  <si>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</si>
  <si>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</si>
  <si>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</si>
  <si>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</si>
  <si>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</si>
  <si>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</si>
  <si>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</si>
  <si>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</si>
  <si>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</si>
  <si>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</si>
  <si>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</si>
  <si>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</si>
  <si>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</si>
  <si>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</si>
  <si>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</si>
  <si>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</si>
  <si>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</si>
  <si>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</si>
  <si>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</si>
  <si>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</si>
  <si>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</si>
  <si>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</si>
  <si>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</si>
  <si>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</si>
  <si>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</si>
  <si>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</si>
  <si>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</si>
  <si>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</si>
  <si>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</si>
  <si>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</si>
  <si>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</si>
  <si>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</si>
  <si>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</si>
  <si>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</si>
  <si>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</si>
  <si>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</si>
  <si>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</si>
  <si>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</si>
  <si>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</si>
  <si>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</si>
  <si>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</si>
  <si>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</si>
  <si>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</si>
  <si>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</si>
  <si>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</si>
  <si>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</si>
  <si>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</si>
  <si>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</si>
  <si>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</si>
  <si>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</si>
  <si>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</si>
  <si>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</si>
  <si>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</si>
  <si>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</si>
  <si>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</si>
  <si>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</si>
  <si>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</si>
  <si>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</si>
  <si>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</si>
  <si>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</si>
  <si>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</si>
  <si>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</si>
  <si>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</si>
  <si>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</si>
  <si>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</si>
  <si>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</si>
  <si>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</si>
  <si>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</si>
  <si>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</si>
  <si>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</si>
  <si>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</si>
  <si>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</si>
  <si>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</si>
  <si>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</si>
  <si>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</si>
  <si>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</si>
  <si>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</si>
  <si>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</si>
  <si>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</si>
  <si>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</si>
  <si>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</si>
  <si>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</si>
  <si>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</si>
  <si>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</si>
  <si>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</si>
  <si>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</si>
  <si>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</si>
  <si>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</si>
  <si>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</si>
  <si>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</si>
  <si>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</si>
  <si>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</si>
  <si>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</si>
  <si>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</si>
  <si>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</si>
  <si>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</si>
  <si>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</si>
  <si>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</si>
  <si>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</si>
  <si>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</si>
  <si>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</si>
  <si>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</si>
  <si>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</si>
  <si>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</si>
  <si>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</si>
  <si>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</si>
  <si>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</si>
  <si>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</si>
  <si>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</si>
  <si>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</si>
  <si>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</si>
  <si>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</si>
  <si>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</si>
  <si>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</si>
  <si>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</si>
  <si>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</si>
  <si>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</si>
  <si>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</si>
  <si>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</si>
  <si>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</si>
  <si>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</si>
  <si>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</si>
  <si>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</si>
  <si>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</si>
  <si>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</si>
  <si>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</si>
  <si>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</si>
  <si>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</si>
  <si>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</si>
  <si>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</si>
  <si>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</si>
  <si>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</si>
  <si>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</si>
  <si>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</si>
  <si>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</si>
  <si>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</si>
  <si>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</si>
  <si>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</si>
  <si>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</si>
  <si>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</si>
  <si>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</si>
  <si>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</si>
  <si>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</si>
  <si>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</si>
  <si>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</si>
  <si>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</si>
  <si>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</si>
  <si>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</si>
  <si>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</si>
  <si>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</si>
  <si>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</si>
  <si>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</si>
  <si>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</si>
  <si>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</si>
  <si>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</si>
  <si>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</si>
  <si>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</si>
  <si>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</si>
  <si>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</si>
  <si>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</si>
  <si>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</si>
  <si>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</si>
  <si>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</si>
  <si>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</si>
  <si>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</si>
  <si>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</si>
  <si>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</si>
  <si>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</si>
  <si>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</si>
  <si>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</si>
  <si>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</si>
  <si>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</si>
  <si>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</si>
  <si>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</si>
  <si>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</si>
  <si>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</si>
  <si>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</si>
  <si>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</si>
  <si>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</si>
  <si>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</si>
  <si>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</si>
  <si>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</si>
  <si>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</si>
  <si>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</si>
  <si>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</si>
  <si>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</si>
  <si>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</si>
  <si>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</si>
  <si>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</si>
  <si>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</si>
  <si>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</si>
  <si>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</si>
  <si>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</si>
  <si>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</si>
  <si>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</si>
  <si>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</si>
  <si>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</si>
  <si>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</si>
  <si>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</si>
  <si>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</si>
  <si>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</si>
  <si>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</si>
  <si>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</si>
  <si>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</si>
  <si>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</si>
  <si>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</si>
  <si>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</si>
  <si>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</si>
  <si>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</si>
  <si>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</si>
  <si>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</si>
  <si>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</si>
  <si>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</si>
  <si>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</si>
  <si>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</si>
  <si>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</si>
  <si>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</si>
  <si>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</si>
  <si>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</si>
  <si>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</si>
  <si>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</si>
  <si>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</si>
  <si>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</si>
  <si>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</si>
  <si>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</si>
  <si>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</si>
  <si>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</si>
  <si>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</si>
  <si>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</si>
  <si>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</si>
  <si>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</si>
  <si>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</si>
  <si>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</si>
  <si>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</si>
  <si>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</si>
  <si>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</si>
  <si>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</si>
  <si>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</si>
  <si>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</si>
  <si>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</si>
  <si>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</si>
  <si>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</si>
  <si>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</si>
  <si>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</si>
  <si>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</si>
  <si>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</si>
  <si>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</si>
  <si>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</si>
  <si>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</si>
  <si>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</si>
  <si>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</si>
  <si>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</si>
  <si>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</si>
  <si>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</si>
  <si>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</si>
  <si>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</si>
  <si>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</si>
  <si>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</si>
  <si>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</si>
  <si>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</si>
  <si>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</si>
  <si>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</si>
  <si>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</si>
  <si>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</si>
  <si>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</si>
  <si>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</si>
  <si>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</si>
  <si>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</si>
  <si>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</si>
  <si>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</si>
  <si>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</si>
  <si>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</si>
  <si>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</si>
  <si>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</si>
  <si>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</si>
  <si>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</si>
  <si>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</si>
  <si>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</si>
  <si>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</si>
  <si>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</si>
  <si>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</si>
  <si>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</si>
  <si>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</si>
  <si>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</si>
  <si>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</si>
  <si>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</si>
  <si>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</si>
  <si>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</si>
  <si>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</si>
  <si>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</si>
  <si>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</si>
  <si>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</si>
  <si>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</si>
  <si>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</si>
  <si>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</si>
  <si>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</si>
  <si>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</si>
  <si>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</si>
  <si>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</si>
  <si>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</si>
  <si>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</si>
  <si>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</si>
  <si>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</si>
  <si>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</si>
  <si>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</si>
  <si>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</si>
  <si>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</si>
  <si>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</si>
  <si>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</si>
  <si>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</si>
  <si>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</si>
  <si>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</si>
  <si>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</si>
  <si>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</si>
  <si>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</si>
  <si>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</si>
  <si>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</si>
  <si>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</si>
  <si>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</si>
  <si>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</si>
  <si>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</si>
  <si>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</si>
  <si>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</si>
  <si>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</si>
  <si>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</si>
  <si>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</si>
  <si>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</si>
  <si>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</si>
  <si>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</si>
  <si>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</si>
  <si>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</si>
  <si>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</si>
  <si>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</si>
  <si>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</si>
  <si>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</si>
  <si>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</si>
  <si>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</si>
  <si>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</si>
  <si>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</si>
  <si>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</si>
  <si>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</si>
  <si>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</si>
  <si>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</si>
  <si>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</si>
  <si>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</si>
  <si>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</si>
  <si>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</si>
  <si>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</si>
  <si>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</si>
  <si>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</si>
  <si>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</si>
  <si>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</si>
  <si>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</si>
  <si>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</si>
  <si>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</si>
  <si>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</si>
  <si>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</si>
  <si>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</si>
  <si>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</si>
  <si>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</si>
  <si>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</si>
  <si>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</si>
  <si>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</si>
  <si>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</si>
  <si>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</si>
  <si>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</si>
  <si>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</si>
  <si>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</si>
  <si>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</si>
  <si>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</si>
  <si>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</si>
  <si>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</si>
  <si>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</si>
  <si>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</si>
  <si>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</si>
  <si>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</si>
  <si>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</si>
  <si>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</si>
  <si>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</si>
  <si>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</si>
  <si>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</si>
  <si>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</si>
  <si>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</si>
  <si>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</si>
  <si>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</si>
  <si>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</si>
  <si>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</si>
  <si>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</si>
  <si>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</si>
  <si>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</si>
  <si>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</si>
  <si>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</si>
  <si>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</si>
  <si>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</si>
  <si>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</si>
  <si>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</si>
  <si>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</si>
  <si>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</si>
  <si>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</si>
  <si>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</si>
  <si>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</si>
  <si>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</si>
  <si>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</si>
  <si>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</si>
  <si>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</si>
  <si>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</si>
  <si>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</si>
  <si>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</si>
  <si>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</si>
  <si>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</si>
  <si>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</si>
  <si>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</si>
  <si>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</si>
  <si>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</si>
  <si>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</si>
  <si>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</si>
  <si>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</si>
  <si>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</si>
  <si>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</si>
  <si>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</si>
  <si>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</si>
  <si>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</si>
  <si>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</si>
  <si>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</si>
  <si>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</si>
  <si>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</si>
  <si>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</si>
  <si>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</si>
  <si>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</si>
  <si>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</si>
  <si>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</si>
  <si>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</si>
  <si>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</si>
  <si>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</si>
  <si>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</si>
  <si>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</si>
  <si>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</si>
  <si>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</si>
  <si>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</si>
  <si>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</si>
  <si>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</si>
  <si>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</si>
  <si>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</si>
  <si>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</si>
  <si>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</si>
  <si>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</si>
  <si>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</si>
  <si>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</si>
  <si>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</si>
  <si>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</si>
  <si>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</si>
  <si>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</si>
  <si>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</si>
  <si>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</si>
  <si>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</si>
  <si>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</si>
  <si>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</si>
  <si>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</si>
  <si>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</si>
  <si>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</si>
  <si>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</si>
  <si>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</si>
  <si>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</si>
  <si>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</si>
  <si>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</si>
  <si>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</si>
  <si>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</si>
  <si>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</si>
  <si>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</si>
  <si>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</si>
  <si>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</si>
  <si>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</si>
  <si>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</si>
  <si>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</si>
  <si>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</si>
  <si>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</si>
  <si>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</si>
  <si>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</si>
  <si>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</si>
  <si>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</si>
  <si>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</si>
  <si>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</si>
  <si>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</si>
  <si>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</si>
  <si>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</si>
  <si>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</si>
  <si>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</si>
  <si>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</si>
  <si>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</si>
  <si>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</si>
  <si>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</si>
  <si>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</si>
  <si>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</si>
  <si>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</si>
  <si>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</si>
  <si>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</si>
  <si>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</si>
  <si>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</si>
  <si>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</si>
  <si>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</si>
  <si>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</si>
  <si>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</si>
  <si>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</si>
  <si>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</si>
  <si>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</si>
  <si>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</si>
  <si>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</si>
  <si>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</si>
  <si>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</si>
  <si>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</si>
  <si>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</si>
  <si>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</si>
  <si>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</si>
  <si>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</si>
  <si>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</si>
  <si>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</si>
  <si>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</si>
  <si>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</si>
  <si>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</si>
  <si>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</si>
  <si>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</si>
  <si>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</si>
  <si>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</si>
  <si>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</si>
  <si>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</si>
  <si>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</si>
  <si>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</si>
  <si>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</si>
  <si>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</si>
  <si>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</si>
  <si>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</si>
  <si>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</si>
  <si>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</si>
  <si>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</si>
  <si>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</si>
  <si>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</si>
  <si>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</si>
  <si>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</si>
  <si>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</si>
  <si>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</si>
  <si>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</si>
  <si>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</si>
  <si>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</si>
  <si>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</si>
  <si>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</si>
  <si>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</si>
  <si>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</si>
  <si>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</si>
  <si>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</si>
  <si>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</si>
  <si>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</si>
  <si>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</si>
  <si>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</si>
  <si>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</si>
  <si>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</si>
  <si>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</si>
  <si>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</si>
  <si>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</si>
  <si>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</si>
  <si>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</si>
  <si>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</si>
  <si>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</si>
  <si>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</si>
  <si>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</si>
  <si>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</si>
  <si>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</si>
  <si>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</si>
  <si>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</si>
  <si>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</si>
  <si>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</si>
  <si>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</si>
  <si>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</si>
  <si>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</si>
  <si>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</si>
  <si>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</si>
  <si>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</si>
  <si>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</si>
  <si>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</si>
  <si>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</si>
  <si>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</si>
  <si>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</si>
  <si>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</si>
  <si>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</si>
  <si>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</si>
  <si>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</si>
  <si>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</si>
  <si>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</si>
  <si>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</si>
  <si>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</si>
  <si>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</si>
  <si>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</si>
  <si>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</si>
  <si>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</si>
  <si>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</si>
  <si>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</si>
  <si>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</si>
  <si>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</si>
  <si>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</si>
  <si>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</si>
  <si>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</si>
  <si>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</si>
  <si>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</si>
  <si>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</si>
  <si>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</si>
  <si>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</si>
  <si>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</si>
  <si>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</si>
  <si>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</si>
  <si>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</si>
  <si>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</si>
  <si>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</si>
  <si>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</si>
  <si>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</si>
  <si>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</si>
  <si>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</si>
  <si>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</si>
  <si>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</si>
  <si>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</si>
  <si>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</si>
  <si>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</si>
  <si>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</si>
  <si>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</si>
  <si>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</si>
  <si>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</si>
  <si>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</si>
  <si>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</si>
  <si>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</si>
  <si>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</si>
  <si>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</si>
  <si>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</si>
  <si>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</si>
  <si>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</si>
  <si>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</si>
  <si>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</si>
  <si>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</si>
  <si>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</si>
  <si>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</si>
  <si>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</si>
  <si>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</si>
  <si>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</si>
  <si>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</si>
  <si>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</si>
  <si>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</si>
  <si>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</si>
  <si>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</si>
  <si>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</si>
  <si>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</si>
  <si>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</si>
  <si>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</si>
  <si>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</si>
  <si>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</si>
  <si>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</si>
  <si>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</si>
  <si>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</si>
  <si>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</si>
  <si>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</si>
  <si>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</si>
  <si>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</si>
  <si>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</si>
  <si>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</si>
  <si>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</si>
  <si>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</si>
  <si>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</si>
  <si>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</si>
  <si>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</si>
  <si>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</si>
  <si>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</si>
  <si>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</si>
  <si>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</si>
  <si>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</si>
  <si>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</si>
  <si>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</si>
  <si>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</si>
  <si>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</si>
  <si>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</si>
  <si>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</si>
  <si>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</si>
  <si>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</si>
  <si>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</si>
  <si>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</si>
  <si>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</si>
  <si>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</si>
  <si>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</si>
  <si>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</si>
  <si>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</si>
  <si>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</si>
  <si>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</si>
  <si>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</si>
  <si>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</si>
  <si>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</si>
  <si>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</si>
  <si>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</si>
  <si>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</si>
  <si>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</si>
  <si>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</si>
  <si>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</si>
  <si>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</si>
  <si>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</si>
  <si>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</si>
  <si>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</si>
  <si>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</si>
  <si>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</si>
  <si>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</si>
  <si>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</si>
  <si>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</si>
  <si>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</si>
  <si>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</si>
  <si>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</si>
  <si>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</si>
  <si>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</si>
  <si>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</si>
  <si>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</si>
  <si>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</si>
  <si>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</si>
  <si>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</si>
  <si>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</si>
  <si>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</si>
  <si>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</si>
  <si>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</si>
  <si>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</si>
  <si>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</si>
  <si>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</si>
  <si>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</si>
  <si>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</si>
  <si>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</si>
  <si>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</si>
  <si>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</si>
  <si>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</si>
  <si>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</si>
  <si>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</si>
  <si>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</si>
  <si>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</si>
  <si>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</si>
  <si>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</si>
  <si>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</si>
  <si>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</si>
  <si>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</si>
  <si>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</si>
  <si>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</si>
  <si>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</si>
  <si>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</si>
  <si>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</si>
  <si>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</si>
  <si>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</si>
  <si>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</si>
  <si>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</si>
  <si>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</si>
  <si>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</si>
  <si>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</si>
  <si>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</si>
  <si>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</si>
  <si>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</si>
  <si>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</si>
  <si>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</si>
  <si>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</si>
  <si>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</si>
  <si>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</si>
  <si>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</si>
  <si>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</si>
  <si>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</si>
  <si>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</si>
  <si>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</si>
  <si>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</si>
  <si>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</si>
  <si>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</si>
  <si>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</si>
  <si>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</si>
  <si>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</si>
  <si>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</si>
  <si>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</si>
  <si>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</si>
  <si>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</si>
  <si>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</si>
  <si>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</si>
  <si>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</si>
  <si>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</si>
  <si>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</si>
  <si>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</si>
  <si>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</si>
  <si>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</si>
  <si>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</si>
  <si>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</si>
  <si>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</si>
  <si>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</si>
  <si>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</si>
  <si>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</si>
  <si>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</si>
  <si>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</si>
  <si>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</si>
  <si>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</si>
  <si>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</si>
  <si>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</si>
  <si>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</si>
  <si>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</si>
  <si>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</si>
  <si>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</si>
  <si>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</si>
  <si>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</si>
  <si>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</si>
  <si>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</si>
  <si>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</si>
  <si>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</si>
  <si>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</si>
  <si>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</si>
  <si>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</si>
  <si>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</si>
  <si>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</si>
  <si>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</si>
  <si>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</si>
  <si>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</si>
  <si>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</si>
  <si>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</si>
  <si>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</si>
  <si>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</si>
  <si>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</si>
  <si>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</si>
  <si>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</si>
  <si>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</si>
  <si>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</si>
  <si>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</si>
  <si>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</si>
  <si>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</si>
  <si>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</si>
  <si>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</si>
  <si>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</si>
  <si>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</si>
  <si>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</si>
  <si>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</si>
  <si>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</si>
  <si>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</si>
  <si>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</si>
  <si>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</si>
  <si>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</si>
  <si>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</si>
  <si>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</si>
  <si>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</si>
  <si>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</si>
  <si>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</si>
  <si>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</si>
  <si>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</si>
  <si>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</si>
  <si>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</si>
  <si>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</si>
  <si>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</si>
  <si>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</si>
  <si>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</si>
  <si>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</si>
  <si>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</si>
  <si>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</si>
  <si>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</si>
  <si>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</si>
  <si>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</si>
  <si>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</si>
  <si>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</si>
  <si>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</si>
  <si>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</si>
  <si>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</si>
  <si>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</si>
  <si>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</si>
  <si>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</si>
  <si>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</si>
  <si>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</si>
  <si>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</si>
  <si>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</si>
  <si>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</si>
  <si>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</si>
  <si>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</si>
  <si>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</si>
  <si>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</si>
  <si>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</si>
  <si>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</si>
  <si>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</si>
  <si>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</si>
  <si>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</si>
  <si>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</si>
  <si>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</si>
  <si>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</si>
  <si>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</si>
  <si>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</si>
  <si>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</si>
  <si>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</si>
  <si>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</si>
  <si>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</si>
  <si>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</si>
  <si>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</si>
  <si>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</si>
  <si>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</si>
  <si>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</si>
  <si>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</si>
  <si>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</si>
  <si>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</si>
  <si>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</si>
  <si>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</si>
  <si>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</si>
  <si>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</si>
  <si>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</si>
  <si>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</si>
  <si>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</si>
  <si>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</si>
  <si>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</si>
  <si>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</si>
  <si>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</si>
  <si>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</si>
  <si>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</si>
  <si>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</si>
  <si>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</si>
  <si>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</si>
  <si>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</si>
  <si>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</si>
  <si>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</si>
  <si>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</si>
  <si>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</si>
  <si>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</si>
  <si>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</si>
  <si>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</si>
  <si>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</si>
  <si>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</si>
  <si>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</si>
  <si>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</si>
  <si>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</si>
  <si>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</si>
  <si>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</si>
  <si>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</si>
  <si>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</si>
  <si>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</si>
  <si>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</si>
  <si>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</si>
  <si>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</si>
  <si>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</si>
  <si>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</si>
  <si>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</si>
  <si>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</si>
  <si>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</si>
  <si>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</si>
  <si>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</si>
  <si>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</si>
  <si>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</si>
  <si>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</si>
  <si>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</si>
  <si>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</si>
  <si>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</si>
  <si>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</si>
  <si>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</si>
  <si>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</si>
  <si>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</si>
  <si>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</si>
  <si>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</si>
  <si>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</si>
  <si>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</si>
  <si>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</si>
  <si>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</si>
  <si>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</si>
  <si>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</si>
  <si>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</si>
  <si>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</si>
  <si>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</si>
  <si>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</si>
  <si>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</si>
  <si>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</si>
  <si>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</si>
  <si>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</si>
  <si>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</si>
  <si>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</si>
  <si>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</si>
  <si>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</si>
  <si>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</si>
  <si>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</si>
  <si>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</si>
  <si>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</si>
  <si>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</si>
  <si>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</si>
  <si>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</si>
  <si>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</si>
  <si>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</si>
  <si>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</si>
  <si>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</si>
  <si>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</si>
  <si>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</si>
  <si>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</si>
  <si>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</si>
  <si>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</si>
  <si>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</si>
  <si>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</si>
  <si>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</si>
  <si>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</si>
  <si>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</si>
  <si>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</si>
  <si>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</si>
  <si>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</si>
  <si>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</si>
  <si>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</si>
  <si>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</si>
  <si>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</si>
  <si>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</si>
  <si>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</si>
  <si>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</si>
  <si>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</si>
  <si>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</si>
  <si>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</si>
  <si>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</si>
  <si>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</si>
  <si>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</si>
  <si>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</si>
  <si>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</si>
  <si>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</si>
  <si>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</si>
  <si>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</si>
  <si>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</si>
  <si>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</si>
  <si>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</si>
  <si>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</si>
  <si>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</si>
  <si>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</si>
  <si>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</si>
  <si>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</si>
  <si>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</si>
  <si>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</si>
  <si>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</si>
  <si>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</si>
  <si>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</si>
  <si>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</si>
  <si>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</si>
  <si>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</si>
  <si>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</si>
  <si>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</si>
  <si>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</si>
  <si>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</si>
  <si>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</si>
  <si>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</si>
  <si>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</si>
  <si>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</si>
  <si>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</si>
  <si>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</si>
  <si>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</si>
  <si>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</si>
  <si>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</si>
  <si>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</si>
  <si>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</si>
  <si>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</si>
  <si>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</si>
  <si>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</si>
  <si>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</si>
  <si>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</si>
  <si>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</si>
  <si>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</si>
  <si>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</si>
  <si>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</si>
  <si>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</si>
  <si>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</si>
  <si>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</si>
  <si>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</si>
  <si>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</si>
  <si>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</si>
  <si>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</si>
  <si>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</si>
  <si>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</si>
  <si>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</si>
  <si>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</si>
  <si>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</si>
  <si>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</si>
  <si>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</si>
  <si>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</si>
  <si>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</si>
  <si>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</si>
  <si>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</si>
  <si>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</si>
  <si>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</si>
  <si>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</si>
  <si>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</si>
  <si>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</si>
  <si>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</si>
  <si>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</si>
  <si>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</si>
  <si>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</si>
  <si>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</si>
  <si>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</si>
  <si>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</si>
  <si>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</si>
  <si>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</si>
  <si>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</si>
  <si>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</si>
  <si>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</si>
  <si>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</si>
  <si>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</si>
  <si>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</si>
  <si>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</si>
  <si>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</si>
  <si>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</si>
  <si>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</si>
  <si>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</si>
  <si>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</si>
  <si>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</si>
  <si>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</si>
  <si>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</si>
  <si>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</si>
  <si>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</si>
  <si>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</si>
  <si>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</si>
  <si>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</si>
  <si>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</si>
  <si>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</si>
  <si>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</si>
  <si>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</si>
  <si>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</si>
  <si>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</si>
  <si>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</si>
  <si>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</si>
  <si>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</si>
  <si>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</si>
  <si>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</si>
  <si>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</si>
  <si>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</si>
  <si>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</si>
  <si>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</si>
  <si>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</si>
  <si>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</si>
  <si>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</si>
  <si>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</si>
  <si>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</si>
  <si>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</si>
  <si>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</si>
  <si>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</si>
  <si>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</si>
  <si>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</si>
  <si>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</si>
  <si>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</si>
  <si>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</si>
  <si>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</si>
  <si>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</si>
  <si>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</si>
  <si>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</si>
  <si>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</si>
  <si>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</si>
  <si>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</si>
  <si>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</si>
  <si>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</si>
  <si>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</si>
  <si>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</si>
  <si>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</si>
  <si>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</si>
  <si>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</si>
  <si>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</si>
  <si>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</si>
  <si>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</si>
  <si>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</si>
  <si>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</si>
  <si>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</si>
  <si>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</si>
  <si>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</si>
  <si>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</si>
  <si>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</si>
  <si>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</si>
  <si>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</si>
  <si>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</si>
  <si>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</si>
  <si>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</si>
  <si>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</si>
  <si>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</si>
  <si>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</si>
  <si>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</si>
  <si>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</si>
  <si>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</si>
  <si>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</si>
  <si>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</si>
  <si>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</si>
  <si>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</si>
  <si>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</si>
  <si>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</si>
  <si>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</si>
  <si>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</si>
  <si>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</si>
  <si>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</si>
  <si>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</si>
  <si>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</si>
  <si>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</si>
  <si>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</si>
  <si>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</si>
  <si>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</si>
  <si>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</si>
  <si>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</si>
  <si>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</si>
  <si>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</si>
  <si>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</si>
  <si>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</si>
  <si>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</si>
  <si>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</si>
  <si>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</si>
  <si>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</si>
  <si>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</si>
  <si>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</si>
  <si>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</si>
  <si>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</si>
  <si>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</si>
  <si>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</si>
  <si>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</si>
  <si>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</si>
  <si>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</si>
  <si>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</si>
  <si>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</si>
  <si>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</si>
  <si>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</si>
  <si>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</si>
  <si>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</si>
  <si>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</si>
  <si>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</si>
  <si>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</si>
  <si>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</si>
  <si>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</si>
  <si>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</si>
  <si>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</si>
  <si>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</si>
  <si>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</si>
  <si>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</si>
  <si>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</si>
  <si>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</si>
  <si>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</si>
  <si>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</si>
  <si>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</si>
  <si>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</si>
  <si>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</si>
  <si>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</si>
  <si>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</si>
  <si>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</si>
  <si>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</si>
  <si>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</si>
  <si>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</si>
  <si>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</si>
  <si>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</si>
  <si>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</si>
  <si>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</si>
  <si>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</si>
  <si>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</si>
  <si>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</si>
  <si>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</si>
  <si>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</si>
  <si>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</si>
  <si>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</si>
  <si>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</si>
  <si>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</si>
  <si>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</si>
  <si>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</si>
  <si>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</si>
  <si>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</si>
  <si>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</si>
  <si>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</si>
  <si>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</si>
  <si>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</si>
  <si>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</si>
  <si>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</si>
  <si>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</si>
  <si>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</si>
  <si>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</si>
  <si>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</si>
  <si>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</si>
  <si>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</si>
  <si>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</si>
  <si>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</si>
  <si>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</si>
  <si>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</si>
  <si>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</si>
  <si>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</si>
  <si>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</si>
  <si>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</si>
  <si>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</si>
  <si>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</si>
  <si>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</si>
  <si>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</si>
  <si>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</si>
  <si>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</si>
  <si>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</si>
  <si>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</si>
  <si>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</si>
  <si>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</si>
  <si>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</si>
  <si>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</si>
  <si>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</si>
  <si>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</si>
  <si>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</si>
  <si>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</si>
  <si>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</si>
  <si>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</si>
  <si>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</si>
  <si>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</si>
  <si>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</si>
  <si>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</si>
  <si>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</si>
  <si>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</si>
  <si>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</si>
  <si>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</si>
  <si>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</si>
  <si>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</si>
  <si>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</si>
  <si>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</si>
  <si>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</si>
  <si>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</si>
  <si>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</si>
  <si>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</si>
  <si>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</si>
  <si>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</si>
  <si>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</si>
  <si>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</si>
  <si>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</si>
  <si>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</si>
  <si>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</si>
  <si>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</si>
  <si>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</si>
  <si>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</si>
  <si>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</si>
  <si>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</si>
  <si>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</si>
  <si>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</si>
  <si>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</si>
  <si>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</si>
  <si>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</si>
  <si>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</si>
  <si>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</si>
  <si>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</si>
  <si>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</si>
  <si>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</si>
  <si>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</si>
  <si>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</si>
  <si>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</si>
  <si>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</si>
  <si>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</si>
  <si>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</si>
  <si>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</si>
  <si>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</si>
  <si>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</si>
  <si>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</si>
  <si>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</si>
  <si>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</si>
  <si>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</si>
  <si>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</si>
  <si>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</si>
  <si>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</si>
  <si>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</si>
  <si>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</si>
  <si>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</si>
  <si>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</si>
  <si>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</si>
  <si>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</si>
  <si>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</si>
  <si>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</si>
  <si>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</si>
  <si>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</si>
  <si>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</si>
  <si>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</si>
  <si>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</si>
  <si>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</si>
  <si>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</si>
  <si>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</si>
  <si>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</si>
  <si>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</si>
  <si>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</si>
  <si>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</si>
  <si>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</si>
  <si>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</si>
  <si>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</si>
  <si>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</si>
  <si>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</si>
  <si>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</si>
  <si>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</si>
  <si>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</si>
  <si>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</si>
  <si>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</si>
  <si>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</si>
  <si>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</si>
  <si>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</si>
  <si>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</si>
  <si>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</si>
  <si>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</si>
  <si>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</si>
  <si>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</si>
  <si>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</si>
  <si>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</si>
  <si>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</si>
  <si>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</si>
  <si>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</si>
  <si>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</si>
  <si>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</si>
  <si>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</si>
  <si>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</si>
  <si>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</si>
  <si>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</si>
  <si>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</si>
  <si>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</si>
  <si>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</si>
  <si>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</si>
  <si>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</si>
  <si>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</si>
  <si>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</si>
  <si>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</si>
  <si>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</si>
  <si>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</si>
  <si>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</si>
  <si>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</si>
  <si>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</si>
  <si>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</si>
  <si>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</si>
  <si>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</si>
  <si>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</si>
  <si>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</si>
  <si>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</si>
  <si>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</si>
  <si>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</si>
  <si>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</si>
  <si>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</si>
  <si>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</si>
  <si>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</si>
  <si>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</si>
  <si>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</si>
  <si>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</si>
  <si>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</si>
  <si>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</si>
  <si>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</si>
  <si>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</si>
  <si>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</si>
  <si>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</si>
  <si>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</si>
  <si>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</si>
  <si>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</si>
  <si>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</si>
  <si>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</si>
  <si>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</si>
  <si>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</si>
  <si>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</si>
  <si>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</si>
  <si>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</si>
  <si>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</si>
  <si>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</si>
  <si>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</si>
  <si>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</si>
  <si>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</si>
  <si>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</si>
  <si>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</si>
  <si>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</si>
  <si>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</si>
  <si>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</si>
  <si>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</si>
  <si>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</si>
  <si>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</si>
  <si>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</si>
  <si>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</si>
  <si>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</si>
  <si>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</si>
  <si>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</si>
  <si>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</si>
  <si>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</si>
  <si>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</si>
  <si>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</si>
  <si>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</si>
  <si>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</si>
  <si>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</si>
  <si>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</si>
  <si>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</si>
  <si>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</si>
  <si>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</si>
  <si>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</si>
  <si>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</si>
  <si>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</si>
  <si>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</si>
  <si>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</si>
  <si>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</si>
  <si>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</si>
  <si>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</si>
  <si>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</si>
  <si>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</si>
  <si>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</si>
  <si>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</si>
  <si>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</si>
  <si>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</si>
  <si>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</si>
  <si>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</si>
  <si>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</si>
  <si>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</si>
  <si>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</si>
  <si>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</si>
  <si>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</si>
  <si>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</si>
  <si>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</si>
  <si>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</si>
  <si>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</si>
  <si>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</si>
  <si>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</si>
  <si>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</si>
  <si>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</si>
  <si>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</si>
  <si>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</si>
  <si>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</si>
  <si>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</si>
  <si>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</si>
  <si>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</si>
  <si>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</si>
  <si>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</si>
  <si>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</si>
  <si>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</si>
  <si>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</si>
  <si>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</si>
  <si>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</si>
  <si>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</si>
  <si>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</si>
  <si>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</si>
  <si>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</si>
  <si>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</si>
  <si>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</si>
  <si>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</si>
  <si>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</si>
  <si>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</si>
  <si>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</si>
  <si>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</si>
  <si>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</si>
  <si>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</si>
  <si>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</si>
  <si>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</si>
  <si>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</si>
  <si>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</si>
  <si>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</si>
  <si>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</si>
  <si>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</si>
  <si>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</si>
  <si>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</si>
  <si>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</si>
  <si>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</si>
  <si>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</si>
  <si>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</si>
  <si>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</si>
  <si>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</si>
  <si>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</si>
  <si>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</si>
  <si>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</si>
  <si>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</si>
  <si>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</si>
  <si>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</si>
  <si>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</si>
  <si>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</si>
  <si>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</si>
  <si>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</si>
  <si>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</si>
  <si>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</si>
  <si>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</si>
  <si>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</si>
  <si>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</si>
  <si>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</si>
  <si>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</si>
  <si>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</si>
  <si>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</si>
  <si>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</si>
  <si>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</si>
  <si>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</si>
  <si>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</si>
  <si>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</si>
  <si>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</si>
  <si>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</si>
  <si>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</si>
  <si>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</si>
  <si>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</si>
  <si>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</si>
  <si>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</si>
  <si>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</si>
  <si>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</si>
  <si>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</si>
  <si>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</si>
  <si>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</si>
  <si>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</si>
  <si>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</si>
  <si>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</si>
  <si>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</si>
  <si>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</si>
  <si>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</si>
  <si>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</si>
  <si>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</si>
  <si>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</si>
  <si>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</si>
  <si>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</si>
  <si>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</si>
  <si>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</si>
  <si>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</si>
  <si>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</si>
  <si>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</si>
  <si>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</si>
  <si>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</si>
  <si>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</si>
  <si>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</si>
  <si>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</si>
  <si>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</si>
  <si>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</si>
  <si>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</si>
  <si>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</si>
  <si>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</si>
  <si>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</si>
  <si>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</si>
  <si>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</si>
  <si>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</si>
  <si>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</si>
  <si>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</si>
  <si>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</si>
  <si>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</si>
  <si>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</si>
  <si>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</si>
  <si>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</si>
  <si>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</si>
  <si>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</si>
  <si>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</si>
  <si>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</si>
  <si>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</si>
  <si>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</si>
  <si>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</si>
  <si>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</si>
  <si>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</si>
  <si>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</si>
  <si>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</si>
  <si>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</si>
  <si>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</si>
  <si>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</si>
  <si>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</si>
  <si>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</si>
  <si>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</si>
  <si>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</si>
  <si>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</si>
  <si>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</si>
  <si>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</si>
  <si>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</si>
  <si>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</si>
  <si>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</si>
  <si>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</si>
  <si>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</si>
  <si>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</si>
  <si>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</si>
  <si>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</si>
  <si>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</si>
  <si>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</si>
  <si>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</si>
  <si>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</si>
  <si>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</si>
  <si>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</si>
  <si>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</si>
  <si>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</si>
  <si>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</si>
  <si>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</si>
  <si>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</si>
  <si>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</si>
  <si>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</si>
  <si>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</si>
  <si>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</si>
  <si>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</si>
  <si>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</si>
  <si>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</si>
  <si>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</si>
  <si>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</si>
  <si>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</si>
  <si>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</si>
  <si>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</si>
  <si>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</si>
  <si>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</si>
  <si>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</si>
  <si>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</si>
  <si>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</si>
  <si>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</si>
  <si>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</si>
  <si>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</si>
  <si>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</si>
  <si>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</si>
  <si>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</si>
  <si>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</si>
  <si>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</si>
  <si>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</si>
  <si>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</si>
  <si>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</si>
  <si>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</si>
  <si>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</si>
  <si>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</si>
  <si>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</si>
  <si>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</si>
  <si>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</si>
  <si>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</si>
  <si>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</si>
  <si>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</si>
  <si>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</si>
  <si>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</si>
  <si>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</si>
  <si>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</si>
  <si>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</si>
  <si>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</si>
  <si>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</si>
  <si>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</si>
  <si>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</si>
  <si>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</si>
  <si>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</si>
  <si>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</si>
  <si>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</si>
  <si>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</si>
  <si>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</si>
  <si>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</si>
  <si>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</si>
  <si>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</si>
  <si>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</si>
  <si>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</si>
  <si>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</si>
  <si>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</si>
  <si>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</si>
  <si>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</si>
  <si>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</si>
  <si>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</si>
  <si>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</si>
  <si>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</si>
  <si>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</si>
  <si>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</si>
  <si>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</si>
  <si>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</si>
  <si>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</si>
  <si>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</si>
  <si>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</si>
  <si>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</si>
  <si>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</si>
  <si>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</si>
  <si>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</si>
  <si>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</si>
  <si>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</si>
  <si>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</si>
  <si>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</si>
  <si>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</si>
  <si>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</si>
  <si>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</si>
  <si>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</si>
  <si>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</si>
  <si>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</si>
  <si>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</si>
  <si>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</si>
  <si>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</si>
  <si>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</si>
  <si>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</si>
  <si>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</si>
  <si>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</si>
  <si>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</si>
  <si>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</si>
  <si>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</si>
  <si>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</si>
  <si>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</si>
  <si>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</si>
  <si>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</si>
  <si>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</si>
  <si>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</si>
  <si>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</si>
  <si>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</si>
  <si>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</si>
  <si>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</si>
  <si>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</si>
  <si>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</si>
  <si>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</si>
  <si>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</si>
  <si>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</si>
  <si>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</si>
  <si>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</si>
  <si>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</si>
  <si>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</si>
  <si>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</si>
  <si>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</si>
  <si>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</si>
  <si>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</si>
  <si>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</si>
  <si>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</si>
  <si>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</si>
  <si>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</si>
  <si>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</si>
  <si>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</si>
  <si>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</si>
  <si>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</si>
  <si>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</si>
  <si>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</si>
  <si>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</si>
  <si>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</si>
  <si>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</si>
  <si>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</si>
  <si>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</si>
  <si>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</si>
  <si>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</si>
  <si>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</si>
  <si>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</si>
  <si>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</si>
  <si>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</si>
  <si>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</si>
  <si>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</si>
  <si>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</si>
  <si>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</si>
  <si>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</si>
  <si>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</si>
  <si>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</si>
  <si>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</si>
  <si>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</si>
  <si>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</si>
  <si>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</si>
  <si>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</si>
  <si>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</si>
  <si>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</si>
  <si>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</si>
  <si>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</si>
  <si>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</si>
  <si>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</si>
  <si>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</si>
  <si>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</si>
  <si>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</si>
  <si>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</si>
  <si>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</si>
  <si>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</si>
  <si>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</si>
  <si>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</si>
  <si>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</si>
  <si>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</si>
  <si>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</si>
  <si>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</si>
  <si>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</si>
  <si>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</si>
  <si>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</si>
  <si>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</si>
  <si>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</si>
  <si>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</si>
  <si>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</si>
  <si>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</si>
  <si>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</si>
  <si>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</si>
  <si>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</si>
  <si>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</si>
  <si>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</si>
  <si>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</si>
  <si>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</si>
  <si>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</si>
  <si>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</si>
  <si>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</si>
  <si>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</si>
  <si>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</si>
  <si>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</si>
  <si>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</si>
  <si>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</si>
  <si>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</si>
  <si>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</si>
  <si>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</si>
  <si>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</si>
  <si>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</si>
  <si>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</si>
  <si>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</si>
  <si>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</si>
  <si>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</si>
  <si>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</si>
  <si>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</si>
  <si>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</si>
  <si>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</si>
  <si>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</si>
  <si>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</si>
  <si>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</si>
  <si>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</si>
  <si>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</si>
  <si>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</si>
  <si>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</si>
  <si>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</si>
  <si>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</si>
  <si>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</si>
  <si>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</si>
  <si>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</si>
  <si>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</si>
  <si>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</si>
  <si>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</si>
  <si>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</si>
  <si>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</si>
  <si>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</si>
  <si>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</si>
  <si>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</si>
  <si>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</si>
  <si>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</si>
  <si>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</si>
  <si>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</si>
  <si>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</si>
  <si>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</si>
  <si>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</si>
  <si>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</si>
  <si>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</si>
  <si>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</si>
  <si>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</si>
  <si>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</si>
  <si>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</si>
  <si>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</si>
  <si>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</si>
  <si>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</si>
  <si>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</si>
  <si>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</si>
  <si>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</si>
  <si>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</si>
  <si>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</si>
  <si>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</si>
  <si>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</si>
  <si>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</si>
  <si>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</si>
  <si>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</si>
  <si>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</si>
  <si>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</si>
  <si>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</si>
  <si>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</si>
  <si>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</si>
  <si>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</si>
  <si>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</si>
  <si>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</si>
  <si>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</si>
  <si>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</si>
  <si>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</si>
  <si>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</si>
  <si>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</si>
  <si>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</si>
  <si>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</si>
  <si>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</si>
  <si>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</si>
  <si>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</si>
  <si>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</si>
  <si>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</si>
  <si>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</si>
  <si>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</si>
  <si>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</si>
  <si>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</si>
  <si>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</si>
  <si>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</si>
  <si>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</si>
  <si>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</si>
  <si>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</si>
  <si>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</si>
  <si>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</si>
  <si>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</si>
  <si>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</si>
  <si>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</si>
  <si>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</si>
  <si>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</si>
  <si>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</si>
  <si>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</si>
  <si>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</si>
  <si>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</si>
  <si>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</si>
  <si>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</si>
  <si>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</si>
  <si>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</si>
  <si>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</si>
  <si>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</si>
  <si>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</si>
  <si>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</si>
  <si>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</si>
  <si>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</si>
  <si>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</si>
  <si>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</si>
  <si>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</si>
  <si>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</si>
  <si>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</si>
  <si>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</si>
  <si>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</si>
  <si>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</si>
  <si>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</si>
  <si>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</si>
  <si>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</si>
  <si>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</si>
  <si>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</si>
  <si>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</si>
  <si>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</si>
  <si>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</si>
  <si>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</si>
  <si>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</si>
  <si>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</si>
  <si>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</si>
  <si>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</si>
  <si>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</si>
  <si>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</si>
  <si>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</si>
  <si>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</si>
  <si>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</si>
  <si>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</si>
  <si>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</si>
  <si>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</si>
  <si>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</si>
  <si>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</si>
  <si>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</si>
  <si>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</si>
  <si>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</si>
  <si>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</si>
  <si>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</si>
  <si>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</si>
  <si>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</si>
  <si>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</si>
  <si>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</si>
  <si>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</si>
  <si>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</si>
  <si>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</si>
  <si>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</si>
  <si>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</si>
  <si>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</si>
  <si>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</si>
  <si>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</si>
  <si>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</si>
  <si>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</si>
  <si>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</si>
  <si>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</si>
  <si>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</si>
  <si>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</si>
  <si>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</si>
  <si>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</si>
  <si>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</si>
  <si>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</si>
  <si>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</si>
  <si>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</si>
  <si>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</si>
  <si>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</si>
  <si>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</si>
  <si>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</si>
  <si>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</si>
  <si>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</si>
  <si>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</si>
  <si>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</si>
  <si>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</si>
  <si>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</si>
  <si>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</si>
  <si>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</si>
  <si>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</si>
  <si>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</si>
  <si>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</si>
  <si>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</si>
  <si>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</si>
  <si>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</si>
  <si>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</si>
  <si>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</si>
  <si>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</si>
  <si>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</si>
  <si>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</si>
  <si>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</si>
  <si>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</si>
  <si>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</si>
  <si>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</si>
  <si>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</si>
  <si>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</si>
  <si>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</si>
  <si>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</si>
  <si>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</si>
  <si>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</si>
  <si>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</si>
  <si>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</si>
  <si>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</si>
  <si>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</si>
  <si>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</si>
  <si>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</si>
  <si>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</si>
  <si>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</si>
  <si>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</si>
  <si>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</si>
  <si>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</si>
  <si>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</si>
  <si>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</si>
  <si>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</si>
  <si>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</si>
  <si>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</si>
  <si>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</si>
  <si>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</si>
  <si>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</si>
  <si>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</si>
  <si>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</si>
  <si>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</si>
  <si>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</si>
  <si>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</si>
  <si>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</si>
  <si>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</si>
  <si>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</si>
  <si>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</si>
  <si>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</si>
  <si>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</si>
  <si>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</si>
  <si>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</si>
  <si>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</si>
  <si>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</si>
  <si>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</si>
  <si>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</si>
  <si>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</si>
  <si>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</si>
  <si>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</si>
  <si>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</si>
  <si>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</si>
  <si>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</si>
  <si>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</si>
  <si>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</si>
  <si>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</si>
  <si>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</si>
  <si>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</si>
  <si>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</si>
  <si>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</si>
  <si>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</si>
  <si>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</si>
  <si>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</si>
  <si>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</si>
  <si>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</si>
  <si>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</si>
  <si>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</si>
  <si>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</si>
  <si>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</si>
  <si>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</si>
  <si>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</si>
  <si>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</si>
  <si>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</si>
  <si>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</si>
  <si>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</si>
  <si>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</si>
  <si>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</si>
  <si>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</si>
  <si>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</si>
  <si>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</si>
  <si>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</si>
  <si>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</si>
  <si>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</si>
  <si>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</si>
  <si>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</si>
  <si>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</si>
  <si>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</si>
  <si>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</si>
  <si>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</si>
  <si>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</si>
  <si>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</si>
  <si>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</si>
  <si>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</si>
  <si>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</si>
  <si>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</si>
  <si>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</si>
  <si>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</si>
  <si>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</si>
  <si>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</si>
  <si>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</si>
  <si>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</si>
  <si>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</si>
  <si>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</si>
  <si>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</si>
  <si>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</si>
  <si>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</si>
  <si>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</si>
  <si>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</si>
  <si>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</si>
  <si>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</si>
  <si>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</si>
  <si>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</si>
  <si>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</si>
  <si>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</si>
  <si>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</si>
  <si>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</si>
  <si>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</si>
  <si>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</si>
  <si>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</si>
  <si>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</si>
  <si>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</si>
  <si>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</si>
  <si>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</si>
  <si>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</si>
  <si>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</si>
  <si>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</si>
  <si>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</si>
  <si>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</si>
  <si>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</si>
  <si>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</si>
  <si>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</si>
  <si>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</si>
  <si>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</si>
  <si>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</si>
  <si>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</si>
  <si>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</si>
  <si>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</si>
  <si>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</si>
  <si>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</si>
  <si>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</si>
  <si>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</si>
  <si>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</si>
  <si>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</si>
  <si>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</si>
  <si>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</si>
  <si>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</si>
  <si>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</si>
  <si>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</si>
  <si>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</si>
  <si>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</si>
  <si>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</si>
  <si>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</si>
  <si>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</si>
  <si>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</si>
  <si>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</si>
  <si>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</si>
  <si>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</si>
  <si>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</si>
  <si>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</si>
  <si>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</si>
  <si>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</si>
  <si>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</si>
  <si>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</si>
  <si>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</si>
  <si>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</si>
  <si>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</si>
  <si>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</si>
  <si>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</si>
  <si>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</si>
  <si>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</si>
  <si>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</si>
  <si>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</si>
  <si>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</si>
  <si>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</si>
  <si>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</si>
  <si>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</si>
  <si>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</si>
  <si>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</si>
  <si>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</si>
  <si>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</si>
  <si>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</si>
  <si>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</si>
  <si>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</si>
  <si>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</si>
  <si>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</si>
  <si>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</si>
  <si>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</si>
  <si>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</si>
  <si>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</si>
  <si>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</si>
  <si>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</si>
  <si>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</si>
  <si>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</si>
  <si>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</si>
  <si>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</si>
  <si>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</si>
  <si>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</si>
  <si>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</si>
  <si>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</si>
  <si>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</si>
  <si>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</si>
  <si>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</si>
  <si>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</si>
  <si>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</si>
  <si>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</si>
  <si>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</si>
  <si>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</si>
  <si>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</si>
  <si>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</si>
  <si>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</si>
  <si>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</si>
  <si>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</si>
  <si>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</si>
  <si>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</si>
  <si>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</si>
  <si>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</si>
  <si>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</si>
  <si>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</si>
  <si>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</si>
  <si>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</si>
  <si>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</si>
  <si>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</si>
  <si>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</si>
  <si>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</si>
  <si>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</si>
  <si>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</si>
  <si>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</si>
  <si>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</si>
  <si>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</si>
  <si>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</si>
  <si>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</si>
  <si>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</si>
  <si>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</si>
  <si>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</si>
  <si>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</si>
  <si>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</si>
  <si>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</si>
  <si>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</si>
  <si>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</si>
  <si>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</si>
  <si>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</si>
  <si>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</si>
  <si>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</si>
  <si>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</si>
  <si>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</si>
  <si>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</si>
  <si>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</si>
  <si>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</si>
  <si>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</si>
  <si>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</si>
  <si>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</si>
  <si>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</si>
  <si>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</si>
  <si>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</si>
  <si>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</si>
  <si>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</si>
  <si>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</si>
  <si>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</si>
  <si>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</si>
  <si>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</si>
  <si>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</si>
  <si>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</si>
  <si>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</si>
  <si>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</si>
  <si>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</si>
  <si>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</si>
  <si>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</si>
  <si>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</si>
  <si>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</si>
  <si>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</si>
  <si>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</si>
  <si>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</si>
  <si>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</si>
  <si>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</si>
  <si>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</si>
  <si>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</si>
  <si>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</si>
  <si>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</si>
  <si>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</si>
  <si>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</si>
  <si>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</si>
  <si>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</si>
  <si>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</si>
  <si>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</si>
  <si>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</si>
  <si>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</si>
  <si>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</si>
  <si>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</si>
  <si>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</si>
  <si>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</si>
  <si>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</si>
  <si>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</si>
  <si>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</si>
  <si>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</si>
  <si>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</si>
  <si>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</si>
  <si>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</si>
  <si>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</si>
  <si>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</si>
  <si>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</si>
  <si>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</si>
  <si>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</si>
  <si>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</si>
  <si>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</si>
  <si>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</si>
  <si>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</si>
  <si>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</si>
  <si>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</si>
  <si>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</si>
  <si>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</si>
  <si>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</si>
  <si>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</si>
  <si>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</si>
  <si>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</si>
  <si>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</si>
  <si>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</si>
  <si>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</si>
  <si>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</si>
  <si>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</si>
  <si>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</si>
  <si>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</si>
  <si>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</si>
  <si>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</si>
  <si>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</si>
  <si>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</si>
  <si>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</si>
  <si>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</si>
  <si>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</si>
  <si>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</si>
  <si>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</si>
  <si>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</si>
  <si>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</si>
  <si>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</si>
  <si>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</si>
  <si>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</si>
  <si>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</si>
  <si>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</si>
  <si>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</si>
  <si>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</si>
  <si>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</si>
  <si>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</si>
  <si>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</si>
  <si>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</si>
  <si>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</si>
  <si>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</si>
  <si>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</si>
  <si>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</si>
  <si>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</si>
  <si>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</si>
  <si>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</si>
  <si>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</si>
  <si>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</si>
  <si>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</si>
  <si>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</si>
  <si>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</si>
  <si>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</si>
  <si>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</si>
  <si>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</si>
  <si>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</si>
  <si>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</si>
  <si>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</si>
  <si>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</si>
  <si>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</si>
  <si>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</si>
  <si>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</si>
  <si>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</si>
  <si>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</si>
  <si>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</si>
  <si>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</si>
  <si>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</si>
  <si>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</si>
  <si>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</si>
  <si>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</si>
  <si>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</si>
  <si>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</si>
  <si>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</si>
  <si>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</si>
  <si>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</si>
  <si>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</si>
  <si>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</si>
  <si>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</si>
  <si>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</si>
  <si>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</si>
  <si>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</si>
  <si>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</si>
  <si>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</si>
  <si>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</si>
  <si>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</si>
  <si>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</si>
  <si>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</si>
  <si>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</si>
  <si>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</si>
  <si>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</si>
  <si>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</si>
  <si>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</si>
  <si>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</si>
  <si>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</si>
  <si>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</si>
  <si>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</si>
  <si>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</si>
  <si>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</si>
  <si>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</si>
  <si>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</si>
  <si>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</si>
  <si>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</si>
  <si>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</si>
  <si>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</si>
  <si>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</si>
  <si>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</si>
  <si>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</si>
  <si>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</si>
  <si>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</si>
  <si>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</si>
  <si>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</si>
  <si>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</si>
  <si>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</si>
  <si>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</si>
  <si>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</si>
  <si>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</si>
  <si>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</si>
  <si>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</si>
  <si>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</si>
  <si>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</si>
  <si>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</si>
  <si>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</si>
  <si>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</si>
  <si>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</si>
  <si>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</si>
  <si>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</si>
  <si>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</si>
  <si>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</si>
  <si>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</si>
  <si>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</si>
  <si>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</si>
  <si>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</si>
  <si>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</si>
  <si>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</si>
  <si>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</si>
  <si>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</si>
  <si>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</si>
  <si>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</si>
  <si>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</si>
  <si>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</si>
  <si>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</si>
  <si>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</si>
  <si>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</si>
  <si>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</si>
  <si>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</si>
  <si>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</si>
  <si>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</si>
  <si>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</si>
  <si>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</si>
  <si>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</si>
  <si>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</si>
  <si>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</si>
  <si>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</si>
  <si>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</si>
  <si>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</si>
  <si>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</si>
  <si>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</si>
  <si>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</si>
  <si>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</si>
  <si>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</si>
  <si>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</si>
  <si>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</si>
  <si>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</si>
  <si>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</si>
  <si>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</si>
  <si>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</si>
  <si>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</si>
  <si>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</si>
  <si>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</si>
  <si>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</si>
  <si>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</si>
  <si>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</si>
  <si>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</si>
  <si>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</si>
  <si>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</si>
  <si>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</si>
  <si>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</si>
  <si>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</si>
  <si>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</si>
  <si>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</si>
  <si>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</si>
  <si>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</si>
  <si>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</si>
  <si>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</si>
  <si>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</si>
  <si>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</si>
  <si>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</si>
  <si>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</si>
  <si>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</si>
  <si>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</si>
  <si>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</si>
  <si>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</si>
  <si>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</si>
  <si>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</si>
  <si>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</si>
  <si>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</si>
  <si>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</si>
  <si>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</si>
  <si>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</si>
  <si>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</si>
  <si>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</si>
  <si>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</si>
  <si>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</si>
  <si>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</si>
  <si>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</si>
  <si>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</si>
  <si>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</si>
  <si>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</si>
  <si>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</si>
  <si>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</si>
  <si>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</si>
  <si>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</si>
  <si>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</si>
  <si>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</si>
  <si>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</si>
  <si>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</si>
  <si>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</si>
  <si>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</si>
  <si>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</si>
  <si>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</si>
  <si>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</si>
  <si>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</si>
  <si>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</si>
  <si>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</si>
  <si>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</si>
  <si>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</si>
  <si>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</si>
  <si>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</si>
  <si>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</si>
  <si>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</si>
  <si>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</si>
  <si>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</si>
  <si>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</si>
  <si>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</si>
  <si>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</si>
  <si>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</si>
  <si>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</si>
  <si>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</si>
  <si>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</si>
  <si>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</si>
  <si>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</si>
  <si>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</si>
  <si>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</si>
  <si>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</si>
  <si>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</si>
  <si>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</si>
  <si>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</si>
  <si>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</si>
  <si>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</si>
  <si>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</si>
  <si>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</si>
  <si>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</si>
  <si>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</si>
  <si>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</si>
  <si>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</si>
  <si>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</si>
  <si>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</si>
  <si>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</si>
  <si>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</si>
  <si>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</si>
  <si>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</si>
  <si>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</si>
  <si>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</si>
  <si>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</si>
  <si>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</si>
  <si>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</si>
  <si>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</si>
  <si>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</si>
  <si>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</si>
  <si>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</si>
  <si>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</si>
  <si>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</si>
  <si>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</si>
  <si>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</si>
  <si>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</si>
  <si>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</si>
  <si>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</si>
  <si>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</si>
  <si>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</si>
  <si>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</si>
  <si>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</si>
  <si>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</si>
  <si>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</si>
  <si>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</si>
  <si>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</si>
  <si>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</si>
  <si>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</si>
  <si>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</si>
  <si>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</si>
  <si>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</si>
  <si>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</si>
  <si>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</si>
  <si>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</si>
  <si>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</si>
  <si>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</si>
  <si>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</si>
  <si>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</si>
  <si>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</si>
  <si>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</si>
  <si>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</si>
  <si>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</si>
  <si>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</si>
  <si>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</si>
  <si>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</si>
  <si>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</si>
  <si>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</si>
  <si>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</si>
  <si>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</si>
  <si>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</si>
  <si>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</si>
  <si>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</si>
  <si>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</si>
  <si>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</si>
  <si>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</si>
  <si>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</si>
  <si>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</si>
  <si>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</si>
  <si>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</si>
  <si>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</si>
  <si>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</si>
  <si>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</si>
  <si>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</si>
  <si>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</si>
  <si>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</si>
  <si>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</si>
  <si>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</si>
  <si>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</si>
  <si>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</si>
  <si>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</si>
  <si>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</si>
  <si>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</si>
  <si>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</si>
  <si>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</si>
  <si>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</si>
  <si>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</si>
  <si>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</si>
  <si>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</si>
  <si>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</si>
  <si>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</si>
  <si>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</si>
  <si>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</si>
  <si>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</si>
  <si>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</si>
  <si>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</si>
  <si>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</si>
  <si>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</si>
  <si>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</si>
  <si>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</si>
  <si>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</si>
  <si>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</si>
  <si>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</si>
  <si>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</si>
  <si>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</si>
  <si>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</si>
  <si>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</si>
  <si>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</si>
  <si>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</si>
  <si>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</si>
  <si>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</si>
  <si>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</si>
  <si>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</si>
  <si>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</si>
  <si>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</si>
  <si>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</si>
  <si>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</si>
  <si>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</si>
  <si>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</si>
  <si>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</si>
  <si>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</si>
  <si>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</si>
  <si>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</si>
  <si>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</si>
  <si>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</si>
  <si>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</si>
  <si>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</si>
  <si>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</si>
  <si>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</si>
  <si>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</si>
  <si>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</si>
  <si>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</si>
  <si>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</si>
  <si>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</si>
  <si>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</si>
  <si>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</si>
  <si>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</si>
  <si>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</si>
  <si>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</si>
  <si>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</si>
  <si>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</si>
  <si>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</si>
  <si>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</si>
  <si>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</si>
  <si>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</si>
  <si>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</si>
  <si>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</si>
  <si>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</si>
  <si>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</si>
  <si>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</si>
  <si>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</si>
  <si>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</si>
  <si>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</si>
  <si>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</si>
  <si>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</si>
  <si>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</si>
  <si>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</si>
  <si>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</si>
  <si>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</si>
  <si>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</si>
  <si>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</si>
  <si>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</si>
  <si>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</si>
  <si>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</si>
  <si>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</si>
  <si>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</si>
  <si>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</si>
  <si>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</si>
  <si>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</si>
  <si>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</si>
  <si>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</si>
  <si>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</si>
  <si>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</si>
  <si>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</si>
  <si>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</si>
  <si>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</si>
  <si>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</si>
  <si>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</si>
  <si>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</si>
  <si>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</si>
  <si>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</si>
  <si>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</si>
  <si>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</si>
  <si>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</si>
  <si>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</si>
  <si>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</si>
  <si>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</si>
  <si>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</si>
  <si>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</si>
  <si>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</si>
  <si>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</si>
  <si>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</si>
  <si>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</si>
  <si>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</si>
  <si>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</si>
  <si>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</si>
  <si>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</si>
  <si>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</si>
  <si>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</si>
  <si>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</si>
  <si>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</si>
  <si>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</si>
  <si>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</si>
  <si>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</si>
  <si>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</si>
  <si>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</si>
  <si>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</si>
  <si>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</si>
  <si>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</si>
  <si>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</si>
  <si>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</si>
  <si>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</si>
  <si>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</si>
  <si>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</si>
  <si>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</si>
  <si>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</si>
  <si>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</si>
  <si>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</si>
  <si>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</si>
  <si>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</si>
  <si>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</si>
  <si>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</si>
  <si>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</si>
  <si>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</si>
  <si>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</si>
  <si>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</si>
  <si>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</si>
  <si>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</si>
  <si>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</si>
  <si>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</si>
  <si>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</si>
  <si>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</si>
  <si>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</si>
  <si>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</si>
  <si>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</si>
  <si>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</si>
  <si>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</si>
  <si>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</si>
  <si>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</si>
  <si>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</si>
  <si>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</si>
  <si>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</si>
  <si>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</si>
  <si>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</si>
  <si>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</si>
  <si>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</si>
  <si>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</si>
  <si>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</si>
  <si>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</si>
  <si>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</si>
  <si>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</si>
  <si>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</si>
  <si>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</si>
  <si>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</si>
  <si>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</si>
  <si>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</si>
  <si>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</si>
  <si>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</si>
  <si>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</si>
  <si>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</si>
  <si>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</si>
  <si>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</si>
  <si>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</si>
  <si>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</si>
  <si>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</si>
  <si>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</si>
  <si>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</si>
  <si>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</si>
  <si>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</si>
  <si>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</si>
  <si>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</si>
  <si>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</si>
  <si>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</si>
  <si>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</si>
  <si>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</si>
  <si>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</si>
  <si>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</si>
  <si>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</si>
  <si>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</si>
  <si>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</si>
  <si>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</si>
  <si>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</si>
  <si>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</si>
  <si>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</si>
  <si>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</si>
  <si>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</si>
  <si>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</si>
  <si>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</si>
  <si>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</si>
  <si>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</si>
  <si>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</si>
  <si>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</si>
  <si>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</si>
  <si>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</si>
  <si>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</si>
  <si>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</si>
  <si>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</si>
  <si>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</si>
  <si>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</si>
  <si>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</si>
  <si>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</si>
  <si>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</si>
  <si>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</si>
  <si>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</si>
  <si>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</si>
  <si>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</si>
  <si>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</si>
  <si>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</si>
  <si>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</si>
  <si>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</si>
  <si>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</si>
  <si>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</si>
  <si>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</si>
  <si>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</si>
  <si>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</si>
  <si>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</si>
  <si>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</si>
  <si>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</si>
  <si>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</si>
  <si>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</si>
  <si>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</si>
  <si>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</si>
  <si>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</si>
  <si>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</si>
  <si>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</si>
  <si>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</si>
  <si>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</si>
  <si>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</si>
  <si>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</si>
  <si>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</si>
  <si>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</si>
  <si>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</si>
  <si>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</si>
  <si>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</si>
  <si>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</si>
  <si>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</si>
  <si>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</si>
  <si>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</si>
  <si>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</si>
  <si>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</si>
  <si>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</si>
  <si>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</si>
  <si>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</si>
  <si>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</si>
  <si>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</si>
  <si>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</si>
  <si>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</si>
  <si>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</si>
  <si>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</si>
  <si>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</si>
  <si>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</si>
  <si>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</si>
  <si>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</si>
  <si>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</si>
  <si>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</si>
  <si>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</si>
  <si>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</si>
  <si>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</si>
  <si>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</si>
  <si>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</si>
  <si>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</si>
  <si>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</si>
  <si>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</si>
  <si>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</si>
  <si>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</si>
  <si>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</si>
  <si>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</si>
  <si>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</si>
  <si>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</si>
  <si>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</si>
  <si>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</si>
  <si>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</si>
  <si>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</si>
  <si>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</si>
  <si>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</si>
  <si>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</si>
  <si>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</si>
  <si>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</si>
  <si>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</si>
  <si>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</si>
  <si>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</si>
  <si>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</si>
  <si>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</si>
  <si>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</si>
  <si>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</si>
  <si>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</si>
  <si>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</si>
  <si>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</si>
  <si>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</si>
  <si>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</si>
  <si>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</si>
  <si>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</si>
  <si>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</si>
  <si>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</si>
  <si>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</si>
  <si>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</si>
  <si>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</si>
  <si>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</si>
  <si>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</si>
  <si>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</si>
  <si>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</si>
  <si>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</si>
  <si>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</si>
  <si>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</si>
  <si>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</si>
  <si>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</si>
  <si>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</si>
  <si>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</si>
  <si>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</si>
  <si>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</si>
  <si>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</si>
  <si>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</si>
  <si>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</si>
  <si>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</si>
  <si>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</si>
  <si>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</si>
  <si>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</si>
  <si>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</si>
  <si>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</si>
  <si>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</si>
  <si>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</si>
  <si>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</si>
  <si>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</si>
  <si>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</si>
  <si>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</si>
  <si>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</si>
  <si>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</si>
  <si>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</si>
  <si>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</si>
  <si>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</si>
  <si>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</si>
  <si>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</si>
  <si>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</si>
  <si>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</si>
  <si>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</si>
  <si>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</si>
  <si>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</si>
  <si>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</si>
  <si>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</si>
  <si>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</si>
  <si>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</si>
  <si>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</si>
  <si>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</si>
  <si>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</si>
  <si>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</si>
  <si>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</si>
  <si>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</si>
  <si>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</si>
  <si>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</si>
  <si>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</si>
  <si>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</si>
  <si>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</si>
  <si>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</si>
  <si>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</si>
  <si>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</si>
  <si>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</si>
  <si>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</si>
  <si>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</si>
  <si>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</si>
  <si>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</si>
  <si>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</si>
  <si>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</si>
  <si>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</si>
  <si>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</si>
  <si>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</si>
  <si>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</si>
  <si>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</si>
  <si>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</si>
  <si>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</si>
  <si>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</si>
  <si>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</si>
  <si>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</si>
  <si>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</si>
  <si>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</si>
  <si>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</si>
  <si>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</si>
  <si>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</si>
  <si>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</si>
  <si>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</si>
  <si>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</si>
  <si>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</si>
  <si>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</si>
  <si>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</si>
  <si>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</si>
  <si>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</si>
  <si>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</si>
  <si>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</si>
  <si>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</si>
  <si>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</si>
  <si>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</si>
  <si>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</si>
  <si>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</si>
  <si>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</si>
  <si>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</si>
  <si>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</si>
  <si>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</si>
  <si>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</si>
  <si>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</si>
  <si>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</si>
  <si>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</si>
  <si>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</si>
  <si>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</si>
  <si>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</si>
  <si>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</si>
  <si>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</si>
  <si>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</si>
  <si>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</si>
  <si>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</si>
  <si>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</si>
  <si>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</si>
  <si>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</si>
  <si>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</si>
  <si>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</si>
  <si>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</si>
  <si>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</si>
  <si>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</si>
  <si>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</si>
  <si>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</si>
  <si>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</si>
  <si>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</si>
  <si>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</si>
  <si>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</si>
  <si>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</si>
  <si>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</si>
  <si>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</si>
  <si>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</si>
  <si>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</si>
  <si>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</si>
  <si>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</si>
  <si>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</si>
  <si>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</si>
  <si>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</si>
  <si>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</si>
  <si>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</si>
  <si>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</si>
  <si>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</si>
  <si>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</si>
  <si>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</si>
  <si>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</si>
  <si>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</si>
  <si>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</si>
  <si>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</si>
  <si>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</si>
  <si>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</si>
  <si>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</si>
  <si>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</si>
  <si>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</si>
  <si>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</si>
  <si>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</si>
  <si>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</si>
  <si>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</si>
  <si>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</si>
  <si>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</si>
  <si>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</si>
  <si>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</si>
  <si>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</si>
  <si>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</si>
  <si>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</si>
  <si>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</si>
  <si>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</si>
  <si>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</si>
  <si>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</si>
  <si>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</si>
  <si>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</si>
  <si>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</si>
  <si>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</si>
  <si>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</si>
  <si>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</si>
  <si>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</si>
  <si>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</si>
  <si>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</si>
  <si>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</si>
  <si>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</si>
  <si>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</si>
  <si>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</si>
  <si>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</si>
  <si>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</si>
  <si>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</si>
  <si>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</si>
  <si>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</si>
  <si>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</si>
  <si>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</si>
  <si>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</si>
  <si>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</si>
  <si>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</si>
  <si>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</si>
  <si>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</si>
  <si>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</si>
  <si>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</si>
  <si>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</si>
  <si>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</si>
  <si>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</si>
  <si>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</si>
  <si>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</si>
  <si>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</si>
  <si>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</si>
  <si>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</si>
  <si>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</si>
  <si>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</si>
  <si>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</si>
  <si>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</si>
  <si>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</si>
  <si>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</si>
  <si>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</si>
  <si>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</si>
  <si>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</si>
  <si>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</si>
  <si>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</si>
  <si>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</si>
  <si>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</si>
  <si>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</si>
  <si>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</si>
  <si>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</si>
  <si>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</si>
  <si>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</si>
  <si>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</si>
  <si>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</si>
  <si>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</si>
  <si>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</si>
  <si>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</si>
  <si>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</si>
  <si>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</si>
  <si>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</si>
  <si>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</si>
  <si>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</si>
  <si>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</si>
  <si>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</si>
  <si>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</si>
  <si>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</si>
  <si>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</si>
  <si>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</si>
  <si>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</si>
  <si>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</si>
  <si>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</si>
  <si>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</si>
  <si>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</si>
  <si>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</si>
  <si>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</si>
  <si>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</si>
  <si>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</si>
  <si>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</si>
  <si>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</si>
  <si>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</si>
  <si>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</si>
  <si>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</si>
  <si>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</si>
  <si>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</si>
  <si>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</si>
  <si>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</si>
  <si>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</si>
  <si>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</si>
  <si>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</si>
  <si>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</si>
  <si>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</si>
  <si>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</si>
  <si>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</si>
  <si>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</si>
  <si>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</si>
  <si>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</si>
  <si>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</si>
  <si>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</si>
  <si>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</si>
  <si>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</si>
  <si>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</si>
  <si>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</si>
  <si>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</si>
  <si>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</si>
  <si>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</si>
  <si>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</si>
  <si>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</si>
  <si>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</si>
  <si>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</si>
  <si>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</si>
  <si>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</si>
  <si>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</si>
  <si>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</si>
  <si>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</si>
  <si>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</si>
  <si>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</si>
  <si>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</si>
  <si>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</si>
  <si>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</si>
  <si>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</si>
  <si>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</si>
  <si>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</si>
  <si>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</si>
  <si>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</si>
  <si>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</si>
  <si>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</si>
  <si>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</si>
  <si>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</si>
  <si>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</si>
  <si>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</si>
  <si>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</si>
  <si>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</si>
  <si>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</si>
  <si>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</si>
  <si>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</si>
  <si>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</si>
  <si>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</si>
  <si>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</si>
  <si>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</si>
  <si>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</si>
  <si>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</si>
  <si>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</si>
  <si>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</si>
  <si>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</si>
  <si>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</si>
  <si>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</si>
  <si>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</si>
  <si>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</si>
  <si>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</si>
  <si>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</si>
  <si>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</si>
  <si>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</si>
  <si>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</si>
  <si>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</si>
  <si>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</si>
  <si>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</si>
  <si>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</si>
  <si>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</si>
  <si>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</si>
  <si>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</si>
  <si>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</si>
  <si>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</si>
  <si>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</si>
  <si>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</si>
  <si>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</si>
  <si>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</si>
  <si>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</si>
  <si>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</si>
  <si>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</si>
  <si>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</si>
  <si>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</si>
  <si>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</si>
  <si>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</si>
  <si>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</si>
  <si>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</si>
  <si>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</si>
  <si>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</si>
  <si>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</si>
  <si>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</si>
  <si>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</si>
  <si>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</si>
  <si>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</si>
  <si>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</si>
  <si>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</si>
  <si>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</si>
  <si>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</si>
  <si>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</si>
  <si>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</si>
  <si>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</si>
  <si>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</si>
  <si>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</si>
  <si>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</si>
  <si>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</si>
  <si>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</si>
  <si>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</si>
  <si>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</si>
  <si>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</si>
  <si>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</si>
  <si>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</si>
  <si>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</si>
  <si>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</si>
  <si>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</si>
  <si>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</si>
  <si>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</si>
  <si>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</si>
  <si>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</si>
  <si>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</si>
  <si>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</si>
  <si>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</si>
  <si>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</si>
  <si>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</si>
  <si>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</si>
  <si>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</si>
  <si>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</si>
  <si>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</si>
  <si>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</si>
  <si>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</si>
  <si>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</si>
  <si>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</si>
  <si>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</si>
  <si>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</si>
  <si>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</si>
  <si>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</si>
  <si>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</si>
  <si>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</si>
  <si>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</si>
  <si>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</si>
  <si>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</si>
  <si>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</si>
  <si>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</si>
  <si>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</si>
  <si>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</si>
  <si>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</si>
  <si>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</si>
  <si>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</si>
  <si>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</si>
  <si>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</si>
  <si>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</si>
  <si>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</si>
  <si>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</si>
  <si>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</si>
  <si>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</si>
  <si>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</si>
  <si>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</si>
  <si>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</si>
  <si>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</si>
  <si>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</si>
  <si>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</si>
  <si>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</si>
  <si>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</si>
  <si>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</si>
  <si>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</si>
  <si>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</si>
  <si>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</si>
  <si>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</si>
  <si>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</si>
  <si>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</si>
  <si>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</si>
  <si>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</si>
  <si>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</si>
  <si>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</si>
  <si>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</si>
  <si>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</si>
  <si>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</si>
  <si>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</si>
  <si>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</si>
  <si>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</si>
  <si>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</si>
  <si>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</si>
  <si>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</si>
  <si>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</si>
  <si>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</si>
  <si>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</si>
  <si>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</si>
  <si>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</si>
  <si>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</si>
  <si>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</si>
  <si>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</si>
  <si>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</si>
  <si>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</si>
  <si>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</si>
  <si>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</si>
  <si>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</si>
  <si>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</si>
  <si>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</si>
  <si>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</si>
  <si>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</si>
  <si>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</si>
  <si>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</si>
  <si>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</si>
  <si>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</si>
  <si>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</si>
  <si>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</si>
  <si>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</si>
  <si>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</si>
  <si>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</si>
  <si>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</si>
  <si>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</si>
  <si>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</si>
  <si>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</si>
  <si>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</si>
  <si>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</si>
  <si>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</si>
  <si>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</si>
  <si>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</si>
  <si>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</si>
  <si>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</si>
  <si>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</si>
  <si>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</si>
  <si>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</si>
  <si>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</si>
  <si>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</si>
  <si>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</si>
  <si>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</si>
  <si>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</si>
  <si>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</si>
  <si>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</si>
  <si>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</si>
  <si>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</si>
  <si>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</si>
  <si>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</si>
  <si>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</si>
  <si>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</si>
  <si>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</si>
  <si>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</si>
  <si>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</si>
  <si>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</si>
  <si>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</si>
  <si>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</si>
  <si>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</si>
  <si>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</si>
  <si>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</si>
  <si>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</si>
  <si>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</si>
  <si>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</si>
  <si>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</si>
  <si>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</si>
  <si>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</si>
  <si>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</si>
  <si>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</si>
  <si>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</si>
  <si>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</si>
  <si>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</si>
  <si>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</si>
  <si>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</si>
  <si>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</si>
  <si>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</si>
  <si>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</si>
  <si>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</si>
  <si>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</si>
  <si>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</si>
  <si>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</si>
  <si>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</si>
  <si>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</si>
  <si>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</si>
  <si>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</si>
  <si>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</si>
  <si>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</si>
  <si>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</si>
  <si>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</si>
  <si>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</si>
  <si>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</si>
  <si>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</si>
  <si>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</si>
  <si>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</si>
  <si>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</si>
  <si>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</si>
  <si>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</si>
  <si>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</si>
  <si>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</si>
  <si>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</si>
  <si>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</si>
  <si>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</si>
  <si>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</si>
  <si>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</si>
  <si>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</si>
  <si>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</si>
  <si>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</si>
  <si>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</si>
  <si>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</si>
  <si>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</si>
  <si>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</si>
  <si>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</si>
  <si>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</si>
  <si>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</si>
  <si>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</si>
  <si>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</si>
  <si>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</si>
  <si>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</si>
  <si>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</si>
  <si>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</si>
  <si>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</si>
  <si>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</si>
  <si>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</si>
  <si>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</si>
  <si>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</si>
  <si>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</si>
  <si>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</si>
  <si>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</si>
  <si>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</si>
  <si>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</si>
  <si>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</si>
  <si>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</si>
  <si>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</si>
  <si>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</si>
  <si>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</si>
  <si>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</si>
  <si>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</si>
  <si>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</si>
  <si>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</si>
  <si>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</si>
  <si>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</si>
  <si>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</si>
  <si>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</si>
  <si>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</si>
  <si>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</si>
  <si>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</si>
  <si>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</si>
  <si>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</si>
  <si>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</si>
  <si>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</si>
  <si>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</si>
  <si>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</si>
  <si>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</si>
  <si>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</si>
  <si>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</si>
  <si>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</si>
  <si>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</si>
  <si>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</si>
  <si>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</si>
  <si>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</si>
  <si>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</si>
  <si>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</si>
  <si>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</si>
  <si>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</si>
  <si>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</si>
  <si>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</si>
  <si>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</si>
  <si>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</si>
  <si>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</si>
  <si>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</si>
  <si>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</si>
  <si>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</si>
  <si>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</si>
  <si>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</si>
  <si>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</si>
  <si>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</si>
  <si>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</si>
  <si>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</si>
  <si>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</si>
  <si>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</si>
  <si>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</si>
  <si>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</si>
  <si>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</si>
  <si>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</si>
  <si>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</si>
  <si>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</si>
  <si>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</si>
  <si>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</si>
  <si>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</si>
  <si>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</si>
  <si>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</si>
  <si>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</si>
  <si>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</si>
  <si>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</si>
  <si>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</si>
  <si>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</si>
  <si>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</si>
  <si>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</si>
  <si>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</si>
  <si>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</si>
  <si>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</si>
  <si>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</si>
  <si>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</si>
  <si>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</si>
  <si>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</si>
  <si>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</si>
  <si>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</si>
  <si>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</si>
  <si>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</si>
  <si>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</si>
  <si>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</si>
  <si>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</si>
  <si>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</si>
  <si>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</si>
  <si>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</si>
  <si>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</si>
  <si>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</si>
  <si>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</si>
  <si>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</si>
  <si>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</si>
  <si>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</si>
  <si>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</si>
  <si>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</si>
  <si>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</si>
  <si>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</si>
  <si>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</si>
  <si>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</si>
  <si>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</si>
  <si>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</si>
  <si>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</si>
  <si>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</si>
  <si>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</si>
  <si>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</si>
  <si>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</si>
  <si>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</si>
  <si>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</si>
  <si>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</si>
  <si>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</si>
  <si>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</si>
  <si>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</si>
  <si>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</si>
  <si>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</si>
  <si>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</si>
  <si>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</si>
  <si>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</si>
  <si>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</si>
  <si>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</si>
  <si>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</si>
  <si>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</si>
  <si>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</si>
  <si>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</si>
  <si>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</si>
  <si>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</si>
  <si>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</si>
  <si>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</si>
  <si>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</si>
  <si>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</si>
  <si>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</si>
  <si>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</si>
  <si>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</si>
  <si>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</si>
  <si>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</si>
  <si>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</si>
  <si>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</si>
  <si>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</si>
  <si>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</si>
  <si>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</si>
  <si>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</si>
  <si>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</si>
  <si>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</si>
  <si>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</si>
  <si>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</si>
  <si>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</si>
  <si>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</si>
  <si>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</si>
  <si>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</si>
  <si>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</si>
  <si>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</si>
  <si>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</si>
  <si>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</si>
  <si>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</si>
  <si>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</si>
  <si>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</si>
  <si>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</si>
  <si>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</si>
  <si>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</si>
  <si>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</si>
  <si>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</si>
  <si>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</si>
  <si>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</si>
  <si>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</si>
  <si>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</si>
  <si>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</si>
  <si>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</si>
  <si>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</si>
  <si>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</si>
  <si>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</si>
  <si>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</si>
  <si>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</si>
  <si>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</si>
  <si>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</si>
  <si>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</si>
  <si>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</si>
  <si>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</si>
  <si>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</si>
  <si>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</si>
  <si>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</si>
  <si>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</si>
  <si>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</si>
  <si>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</si>
  <si>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</si>
  <si>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</si>
  <si>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</si>
  <si>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</si>
  <si>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</si>
  <si>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</si>
  <si>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</si>
  <si>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</si>
  <si>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</si>
  <si>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</si>
  <si>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</si>
  <si>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</si>
  <si>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</si>
  <si>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</si>
  <si>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</si>
  <si>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</si>
  <si>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</si>
  <si>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</si>
  <si>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</si>
  <si>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</si>
  <si>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</si>
  <si>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</si>
  <si>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</si>
  <si>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</si>
  <si>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</si>
  <si>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</si>
  <si>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</si>
  <si>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</si>
  <si>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</si>
  <si>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</si>
  <si>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</si>
  <si>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</si>
  <si>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</si>
  <si>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</si>
  <si>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</si>
  <si>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</si>
  <si>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</si>
  <si>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</si>
  <si>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</si>
  <si>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</si>
  <si>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</si>
  <si>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</si>
  <si>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</si>
  <si>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</si>
  <si>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</si>
  <si>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</si>
  <si>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</si>
  <si>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</si>
  <si>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</si>
  <si>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</si>
  <si>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</si>
  <si>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</si>
  <si>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</si>
  <si>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</si>
  <si>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</si>
  <si>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</si>
  <si>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</si>
  <si>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</si>
  <si>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</si>
  <si>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</si>
  <si>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</si>
  <si>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</si>
  <si>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</si>
  <si>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</si>
  <si>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</si>
  <si>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</si>
  <si>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</si>
  <si>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</si>
  <si>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</si>
  <si>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</si>
  <si>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</si>
  <si>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</si>
  <si>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</si>
  <si>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</si>
  <si>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</si>
  <si>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</si>
  <si>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</si>
  <si>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</si>
  <si>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</si>
  <si>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</si>
  <si>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</si>
  <si>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</si>
  <si>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</si>
  <si>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</si>
  <si>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</si>
  <si>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</si>
  <si>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</si>
  <si>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</si>
  <si>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</si>
  <si>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</si>
  <si>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</si>
  <si>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</si>
  <si>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</si>
  <si>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</si>
  <si>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</si>
  <si>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</si>
  <si>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</si>
  <si>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</si>
  <si>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</si>
  <si>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</si>
  <si>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</si>
  <si>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</si>
  <si>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</si>
  <si>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</si>
  <si>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</si>
  <si>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</si>
  <si>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</si>
  <si>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</si>
  <si>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</si>
  <si>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</si>
  <si>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</si>
  <si>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</si>
  <si>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</si>
  <si>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</si>
  <si>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</si>
  <si>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</si>
  <si>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</si>
  <si>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</si>
  <si>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</si>
  <si>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</si>
  <si>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</si>
  <si>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</si>
  <si>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</si>
  <si>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</si>
  <si>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</si>
  <si>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</si>
  <si>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</si>
  <si>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</si>
  <si>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</si>
  <si>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</si>
  <si>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</si>
  <si>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</si>
  <si>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</si>
  <si>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</si>
  <si>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</si>
  <si>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</si>
  <si>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</si>
  <si>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</si>
  <si>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</si>
  <si>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</si>
  <si>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</si>
  <si>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</si>
  <si>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</si>
  <si>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</si>
  <si>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</si>
  <si>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</si>
  <si>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</si>
  <si>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</si>
  <si>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</si>
  <si>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</si>
  <si>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</si>
  <si>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</si>
  <si>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</si>
  <si>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</si>
  <si>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</si>
  <si>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</si>
  <si>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</si>
  <si>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</si>
  <si>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</si>
  <si>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</si>
  <si>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</si>
  <si>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</si>
  <si>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</si>
  <si>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</si>
  <si>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</si>
  <si>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</si>
  <si>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</si>
  <si>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</si>
  <si>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</si>
  <si>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</si>
  <si>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</si>
  <si>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</si>
  <si>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</si>
  <si>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</si>
  <si>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</si>
  <si>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</si>
  <si>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</si>
  <si>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</si>
  <si>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</si>
  <si>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</si>
  <si>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</si>
  <si>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</si>
  <si>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</si>
  <si>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</si>
  <si>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</si>
  <si>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</si>
  <si>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</si>
  <si>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</si>
  <si>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</si>
  <si>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</si>
  <si>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</si>
  <si>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</si>
  <si>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</si>
  <si>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</si>
  <si>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</si>
  <si>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</si>
  <si>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</si>
  <si>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</si>
  <si>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</si>
  <si>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</si>
  <si>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</si>
  <si>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</si>
  <si>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</si>
  <si>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</si>
  <si>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</si>
  <si>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</si>
  <si>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</si>
  <si>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</si>
  <si>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</si>
  <si>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</si>
  <si>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</si>
  <si>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</si>
  <si>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</si>
  <si>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</si>
  <si>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</si>
  <si>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</si>
  <si>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</si>
  <si>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</si>
  <si>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</si>
  <si>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</si>
  <si>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</si>
  <si>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</si>
  <si>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</si>
  <si>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</si>
  <si>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</si>
  <si>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</si>
  <si>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</si>
  <si>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</si>
  <si>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</si>
  <si>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</si>
  <si>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</si>
  <si>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</si>
  <si>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</si>
  <si>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</si>
  <si>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</si>
  <si>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</si>
  <si>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</si>
  <si>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</si>
  <si>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</si>
  <si>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</si>
  <si>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</si>
  <si>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</si>
  <si>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</si>
  <si>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</si>
  <si>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</si>
  <si>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</si>
  <si>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</si>
  <si>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</si>
  <si>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</si>
  <si>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</si>
  <si>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</si>
  <si>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</si>
  <si>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</si>
  <si>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</si>
  <si>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</si>
  <si>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</si>
  <si>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</si>
  <si>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</si>
  <si>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</si>
  <si>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</si>
  <si>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</si>
  <si>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</si>
  <si>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</si>
  <si>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</si>
  <si>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</si>
  <si>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</si>
  <si>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</si>
  <si>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</si>
  <si>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</si>
  <si>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</si>
  <si>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</si>
  <si>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</si>
  <si>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</si>
  <si>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</si>
  <si>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</si>
  <si>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</si>
  <si>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</si>
  <si>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</si>
  <si>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</si>
  <si>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</si>
  <si>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</si>
  <si>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</si>
  <si>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</si>
  <si>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</si>
  <si>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</si>
  <si>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</si>
  <si>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</si>
  <si>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</si>
  <si>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</si>
  <si>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</si>
  <si>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</si>
  <si>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</si>
  <si>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</si>
  <si>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</si>
  <si>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</si>
  <si>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</si>
  <si>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</si>
  <si>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</si>
  <si>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</si>
  <si>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</si>
  <si>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</si>
  <si>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</si>
  <si>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</si>
  <si>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</si>
  <si>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</si>
  <si>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</si>
  <si>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</si>
  <si>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</si>
  <si>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</si>
  <si>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</si>
  <si>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</si>
  <si>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</si>
  <si>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</si>
  <si>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</si>
  <si>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</si>
  <si>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</si>
  <si>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</si>
  <si>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</si>
  <si>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</si>
  <si>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</si>
  <si>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</si>
  <si>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</si>
  <si>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</si>
  <si>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</si>
  <si>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</si>
  <si>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</si>
  <si>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</si>
  <si>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</si>
  <si>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</si>
  <si>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</si>
  <si>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</si>
  <si>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</si>
  <si>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</si>
  <si>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</si>
  <si>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</si>
  <si>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</si>
  <si>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</si>
  <si>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</si>
  <si>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</si>
  <si>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</si>
  <si>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</si>
  <si>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</si>
  <si>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</si>
  <si>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</si>
  <si>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</si>
  <si>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</si>
  <si>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</si>
  <si>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</si>
  <si>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</si>
  <si>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</si>
  <si>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</si>
  <si>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</si>
  <si>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</si>
  <si>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</si>
  <si>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</si>
  <si>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</si>
  <si>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</si>
  <si>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</si>
  <si>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</si>
  <si>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</si>
  <si>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</si>
  <si>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</si>
  <si>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</si>
  <si>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</si>
  <si>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</si>
  <si>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</si>
  <si>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</si>
  <si>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</si>
  <si>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</si>
  <si>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</si>
  <si>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</si>
  <si>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</si>
  <si>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</si>
  <si>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</si>
  <si>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</si>
  <si>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</si>
  <si>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</si>
  <si>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</si>
  <si>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</si>
  <si>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</si>
  <si>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</si>
  <si>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</si>
  <si>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</si>
  <si>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</si>
  <si>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</si>
  <si>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</si>
  <si>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</si>
  <si>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</si>
  <si>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</si>
  <si>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</si>
  <si>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</si>
  <si>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</si>
  <si>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</si>
  <si>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</si>
  <si>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</si>
  <si>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</si>
  <si>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</si>
  <si>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</si>
  <si>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</si>
  <si>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</si>
  <si>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</si>
  <si>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</si>
  <si>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</si>
  <si>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</si>
  <si>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</si>
  <si>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</si>
  <si>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</si>
  <si>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</si>
  <si>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</si>
  <si>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</si>
  <si>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</si>
  <si>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</si>
  <si>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</si>
  <si>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</si>
  <si>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</si>
  <si>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</si>
  <si>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</si>
  <si>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</si>
  <si>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</si>
  <si>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</si>
  <si>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</si>
  <si>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</si>
  <si>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</si>
  <si>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</si>
  <si>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</si>
  <si>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</si>
  <si>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</si>
  <si>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</si>
  <si>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</si>
  <si>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</si>
  <si>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</si>
  <si>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</si>
  <si>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</si>
  <si>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</si>
  <si>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</si>
  <si>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</si>
  <si>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</si>
  <si>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</si>
  <si>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</si>
  <si>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</si>
  <si>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</si>
  <si>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</si>
  <si>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</si>
  <si>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</si>
  <si>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</si>
  <si>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</si>
  <si>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</si>
  <si>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</si>
  <si>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</si>
  <si>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</si>
  <si>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</si>
  <si>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</si>
  <si>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</si>
  <si>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</si>
  <si>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</si>
  <si>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</si>
  <si>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</si>
  <si>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</si>
  <si>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</si>
  <si>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</si>
  <si>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</si>
  <si>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</si>
  <si>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</si>
  <si>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</si>
  <si>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</si>
  <si>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</si>
  <si>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</si>
  <si>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</si>
  <si>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</si>
  <si>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</si>
  <si>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</si>
  <si>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</si>
  <si>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</si>
  <si>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</si>
  <si>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</si>
  <si>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</si>
  <si>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</si>
  <si>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</si>
  <si>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</si>
  <si>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</si>
  <si>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</si>
  <si>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</si>
  <si>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</si>
  <si>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</si>
  <si>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</si>
  <si>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</si>
  <si>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</si>
  <si>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</si>
  <si>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</si>
  <si>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</si>
  <si>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</si>
  <si>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</si>
  <si>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</si>
  <si>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</si>
  <si>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</si>
  <si>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</si>
  <si>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</si>
  <si>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</si>
  <si>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</si>
  <si>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</si>
  <si>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</si>
  <si>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</si>
  <si>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</si>
  <si>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</si>
  <si>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</si>
  <si>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</si>
  <si>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</si>
  <si>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</si>
  <si>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</si>
  <si>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</si>
  <si>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</si>
  <si>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</si>
  <si>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</si>
  <si>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</si>
  <si>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</si>
  <si>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</si>
  <si>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</si>
  <si>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</si>
  <si>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</si>
  <si>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</si>
  <si>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</si>
  <si>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</si>
  <si>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</si>
  <si>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</si>
  <si>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</si>
  <si>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</si>
  <si>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</si>
  <si>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</si>
  <si>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</si>
  <si>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</si>
  <si>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</si>
  <si>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</si>
  <si>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</si>
  <si>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</si>
  <si>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</si>
  <si>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</si>
  <si>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</si>
  <si>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</si>
  <si>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</si>
  <si>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</si>
  <si>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</si>
  <si>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</si>
  <si>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</si>
  <si>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</si>
  <si>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</si>
  <si>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</si>
  <si>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</si>
  <si>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</si>
  <si>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</si>
  <si>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</si>
  <si>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</si>
  <si>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</si>
  <si>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</si>
  <si>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</si>
  <si>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</si>
  <si>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</si>
  <si>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</si>
  <si>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</si>
  <si>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</si>
  <si>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</si>
  <si>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</si>
  <si>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</si>
  <si>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</si>
  <si>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</si>
  <si>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</si>
  <si>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</si>
  <si>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</si>
  <si>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</si>
  <si>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</si>
  <si>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</si>
  <si>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</si>
  <si>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</si>
  <si>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</si>
  <si>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</si>
  <si>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</si>
  <si>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</si>
  <si>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</si>
  <si>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</si>
  <si>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</si>
  <si>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</si>
  <si>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</si>
  <si>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</si>
  <si>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</si>
  <si>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</si>
  <si>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</si>
  <si>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</si>
  <si>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</si>
  <si>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</si>
  <si>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</si>
  <si>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</si>
  <si>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</si>
  <si>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</si>
  <si>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</si>
  <si>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</si>
  <si>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</si>
  <si>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</si>
  <si>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</si>
  <si>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</si>
  <si>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</si>
  <si>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</si>
  <si>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</si>
  <si>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</si>
  <si>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</si>
  <si>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</si>
  <si>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</si>
  <si>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</si>
  <si>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</si>
  <si>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</si>
  <si>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</si>
  <si>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</si>
  <si>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</si>
  <si>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</si>
  <si>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</si>
  <si>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</si>
  <si>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</si>
  <si>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</si>
  <si>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</si>
  <si>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</si>
  <si>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</si>
  <si>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</si>
  <si>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</si>
  <si>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</si>
  <si>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</si>
  <si>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</si>
  <si>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</si>
  <si>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</si>
  <si>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</si>
  <si>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</si>
  <si>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</si>
  <si>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</si>
  <si>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</si>
  <si>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</si>
  <si>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</si>
  <si>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</si>
  <si>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</si>
  <si>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</si>
  <si>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</si>
  <si>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</si>
  <si>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</si>
  <si>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</si>
  <si>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</si>
  <si>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</si>
  <si>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</si>
  <si>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</si>
  <si>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</si>
  <si>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</si>
  <si>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</si>
  <si>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</si>
  <si>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</si>
  <si>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</si>
  <si>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</si>
  <si>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</si>
  <si>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</si>
  <si>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</si>
  <si>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</si>
  <si>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</si>
  <si>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</si>
  <si>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</si>
  <si>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</si>
  <si>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</si>
  <si>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</si>
  <si>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</si>
  <si>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</si>
  <si>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</si>
  <si>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</si>
  <si>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</si>
  <si>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</si>
  <si>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</si>
  <si>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</si>
  <si>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</si>
  <si>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</si>
  <si>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</si>
  <si>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</si>
  <si>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</si>
  <si>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</si>
  <si>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</si>
  <si>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</si>
  <si>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</si>
  <si>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</si>
  <si>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</si>
  <si>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</si>
  <si>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</si>
  <si>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</si>
  <si>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</si>
  <si>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</si>
  <si>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</si>
  <si>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</si>
  <si>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</si>
  <si>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</si>
  <si>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</si>
  <si>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</si>
  <si>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</si>
  <si>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</si>
  <si>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</si>
  <si>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</si>
  <si>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</si>
  <si>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</si>
  <si>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</si>
  <si>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</si>
  <si>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</si>
  <si>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</si>
  <si>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</si>
  <si>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</si>
  <si>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</si>
  <si>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</si>
  <si>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</si>
  <si>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</si>
  <si>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</si>
  <si>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</si>
  <si>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</si>
  <si>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</si>
  <si>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</si>
  <si>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</si>
  <si>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</si>
  <si>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</si>
  <si>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</si>
  <si>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</si>
  <si>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</si>
  <si>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</si>
  <si>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</si>
  <si>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</si>
  <si>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</si>
  <si>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</si>
  <si>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</si>
  <si>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</si>
  <si>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</si>
  <si>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</si>
  <si>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</si>
  <si>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</si>
  <si>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</si>
  <si>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</si>
  <si>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</si>
  <si>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</si>
  <si>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</si>
  <si>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</si>
  <si>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</si>
  <si>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</si>
  <si>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</si>
  <si>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</si>
  <si>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</si>
  <si>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</si>
  <si>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</si>
  <si>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</si>
  <si>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</si>
  <si>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</si>
  <si>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</si>
  <si>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</si>
  <si>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</si>
  <si>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</si>
  <si>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</si>
  <si>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</si>
  <si>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</si>
  <si>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</si>
  <si>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</si>
  <si>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</si>
  <si>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</si>
  <si>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</si>
  <si>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</si>
  <si>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</si>
  <si>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</si>
  <si>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</si>
  <si>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</si>
  <si>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</si>
  <si>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</si>
  <si>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</si>
  <si>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</si>
  <si>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</si>
  <si>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</si>
  <si>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</si>
  <si>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</si>
  <si>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</si>
  <si>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</si>
  <si>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</si>
  <si>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</si>
  <si>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</si>
  <si>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</si>
  <si>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</si>
  <si>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</si>
  <si>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</si>
  <si>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</si>
  <si>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</si>
  <si>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</si>
  <si>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</si>
  <si>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</si>
  <si>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</si>
  <si>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</si>
  <si>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</si>
  <si>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</si>
  <si>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</si>
  <si>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</si>
  <si>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</si>
  <si>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</si>
  <si>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</si>
  <si>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</si>
  <si>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</si>
  <si>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</si>
  <si>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</si>
  <si>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</si>
  <si>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</si>
  <si>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</si>
  <si>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</si>
  <si>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</si>
  <si>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</si>
  <si>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</si>
  <si>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</si>
  <si>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</si>
  <si>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</si>
  <si>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</si>
  <si>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</si>
  <si>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</si>
  <si>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</si>
  <si>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</si>
  <si>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</si>
  <si>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</si>
  <si>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</si>
  <si>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</si>
  <si>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</si>
  <si>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</si>
  <si>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</si>
  <si>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</si>
  <si>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</si>
  <si>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</si>
  <si>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</si>
  <si>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</si>
  <si>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</si>
  <si>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</si>
  <si>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</si>
  <si>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</si>
  <si>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</si>
  <si>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</si>
  <si>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</si>
  <si>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</si>
  <si>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</si>
  <si>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</si>
  <si>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</si>
  <si>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</si>
  <si>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</si>
  <si>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</si>
  <si>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</si>
  <si>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</si>
  <si>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</si>
  <si>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</si>
  <si>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</si>
  <si>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</si>
  <si>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</si>
  <si>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</si>
  <si>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</si>
  <si>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</si>
  <si>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</si>
  <si>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</si>
  <si>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</si>
  <si>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</si>
  <si>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</si>
  <si>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</si>
  <si>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</si>
  <si>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</si>
  <si>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</si>
  <si>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</si>
  <si>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</si>
  <si>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</si>
  <si>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</si>
  <si>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</si>
  <si>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</si>
  <si>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</si>
  <si>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</si>
  <si>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</si>
  <si>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</si>
  <si>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</si>
  <si>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</si>
  <si>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</si>
  <si>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</si>
  <si>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</si>
  <si>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</si>
  <si>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</si>
  <si>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</si>
  <si>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</si>
  <si>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</si>
  <si>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</si>
  <si>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</si>
  <si>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</si>
  <si>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</si>
  <si>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</si>
  <si>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</si>
  <si>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</si>
  <si>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</si>
  <si>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</si>
  <si>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</si>
  <si>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</si>
  <si>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</si>
  <si>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</si>
  <si>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</si>
  <si>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</si>
  <si>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</si>
  <si>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</si>
  <si>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</si>
  <si>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</si>
  <si>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</si>
  <si>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</si>
  <si>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</si>
  <si>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</si>
  <si>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</si>
  <si>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</si>
  <si>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</si>
  <si>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</si>
  <si>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</si>
  <si>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</si>
  <si>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</si>
  <si>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</si>
  <si>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</si>
  <si>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</si>
  <si>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</si>
  <si>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</si>
  <si>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</si>
  <si>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</si>
  <si>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</si>
  <si>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</si>
  <si>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</si>
  <si>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</si>
  <si>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</si>
  <si>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</si>
  <si>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</si>
  <si>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</si>
  <si>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</si>
  <si>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</si>
  <si>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</si>
  <si>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</si>
  <si>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</si>
  <si>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</si>
  <si>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</si>
  <si>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</si>
  <si>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</si>
  <si>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</si>
  <si>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</si>
  <si>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</si>
  <si>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</si>
  <si>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</si>
  <si>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</si>
  <si>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</si>
  <si>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</si>
  <si>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</si>
  <si>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</si>
  <si>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</si>
  <si>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</si>
  <si>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</si>
  <si>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</si>
  <si>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</si>
  <si>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</si>
  <si>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</si>
  <si>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</si>
  <si>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</si>
  <si>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</si>
  <si>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</si>
  <si>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</si>
  <si>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</si>
  <si>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</si>
  <si>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</si>
  <si>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</si>
  <si>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</si>
  <si>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</si>
  <si>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</si>
  <si>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</si>
  <si>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</si>
  <si>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</si>
  <si>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</si>
  <si>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</si>
  <si>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</si>
  <si>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</si>
  <si>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</si>
  <si>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</si>
  <si>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</si>
  <si>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</si>
  <si>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</si>
  <si>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</si>
  <si>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</si>
  <si>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</si>
  <si>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</si>
  <si>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</si>
  <si>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</si>
  <si>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</si>
  <si>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</si>
  <si>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</si>
  <si>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</si>
  <si>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</si>
  <si>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</si>
  <si>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</si>
  <si>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</si>
  <si>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</si>
  <si>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</si>
  <si>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</si>
  <si>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</si>
  <si>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</si>
  <si>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</si>
  <si>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</si>
  <si>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</si>
  <si>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</si>
  <si>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</si>
  <si>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</si>
  <si>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</si>
  <si>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</si>
  <si>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</si>
  <si>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</si>
  <si>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</si>
  <si>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</si>
  <si>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</si>
  <si>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</si>
  <si>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</si>
  <si>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</si>
  <si>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</si>
  <si>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</si>
  <si>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</si>
  <si>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</si>
  <si>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</si>
  <si>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</si>
  <si>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</si>
  <si>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</si>
  <si>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</si>
  <si>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</si>
  <si>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</si>
  <si>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</si>
  <si>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</si>
  <si>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</si>
  <si>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</si>
  <si>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</si>
  <si>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</si>
  <si>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</si>
  <si>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</si>
  <si>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</si>
  <si>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</si>
  <si>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</si>
  <si>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</si>
  <si>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</si>
  <si>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</si>
  <si>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</si>
  <si>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</si>
  <si>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</si>
  <si>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</si>
  <si>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</si>
  <si>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</si>
  <si>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</si>
  <si>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</si>
  <si>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</si>
  <si>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</si>
  <si>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</si>
  <si>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</si>
  <si>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</si>
  <si>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</si>
  <si>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</si>
  <si>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</si>
  <si>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</si>
  <si>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</si>
  <si>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</si>
  <si>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</si>
  <si>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</si>
  <si>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</si>
  <si>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</si>
  <si>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</si>
  <si>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</si>
  <si>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</si>
  <si>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</si>
  <si>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</si>
  <si>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</si>
  <si>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</si>
  <si>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</si>
  <si>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</si>
  <si>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</si>
  <si>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</si>
  <si>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</si>
  <si>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</si>
  <si>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</si>
  <si>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</si>
  <si>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</si>
  <si>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</si>
  <si>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</si>
  <si>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</si>
  <si>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</si>
  <si>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</si>
  <si>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</si>
  <si>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</si>
  <si>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</si>
  <si>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</si>
  <si>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</si>
  <si>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</si>
  <si>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</si>
  <si>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</si>
  <si>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</si>
  <si>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</si>
  <si>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</si>
  <si>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</si>
  <si>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</si>
  <si>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</si>
  <si>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</si>
  <si>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</si>
  <si>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</si>
  <si>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</si>
  <si>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</si>
  <si>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</si>
  <si>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</si>
  <si>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</si>
  <si>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</si>
  <si>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</si>
  <si>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</si>
  <si>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</si>
  <si>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</si>
  <si>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</si>
  <si>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</si>
  <si>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</si>
  <si>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</si>
  <si>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</si>
  <si>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</si>
  <si>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</si>
  <si>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</si>
  <si>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</si>
  <si>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</si>
  <si>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</si>
  <si>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</si>
  <si>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</si>
  <si>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</si>
  <si>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</si>
  <si>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</si>
  <si>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</si>
  <si>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</si>
  <si>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</si>
  <si>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</si>
  <si>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</si>
  <si>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</si>
  <si>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</si>
  <si>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</si>
  <si>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</si>
  <si>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</si>
  <si>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</si>
  <si>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</si>
  <si>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</si>
  <si>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</si>
  <si>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</si>
  <si>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</si>
  <si>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</si>
  <si>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</si>
  <si>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</si>
  <si>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</si>
  <si>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</si>
  <si>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</si>
  <si>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</si>
  <si>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</si>
  <si>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</si>
  <si>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</si>
  <si>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</si>
  <si>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</si>
  <si>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</si>
  <si>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</si>
  <si>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</si>
  <si>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</si>
  <si>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</si>
  <si>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</si>
  <si>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</si>
  <si>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</si>
  <si>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</si>
  <si>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</si>
  <si>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</si>
  <si>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</si>
  <si>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</si>
  <si>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</si>
  <si>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</si>
  <si>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</si>
  <si>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</si>
  <si>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</si>
  <si>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</si>
  <si>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</si>
  <si>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</si>
  <si>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</si>
  <si>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</si>
  <si>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</si>
  <si>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</si>
  <si>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</si>
  <si>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</si>
  <si>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</si>
  <si>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</si>
  <si>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</si>
  <si>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</si>
  <si>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</si>
  <si>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</si>
  <si>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</si>
  <si>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</si>
  <si>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</si>
  <si>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</si>
  <si>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</si>
  <si>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</si>
  <si>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</si>
  <si>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</si>
  <si>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</si>
  <si>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</si>
  <si>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</si>
  <si>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</si>
  <si>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</si>
  <si>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</si>
  <si>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</si>
  <si>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</si>
  <si>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</si>
  <si>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</si>
  <si>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</si>
  <si>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</si>
  <si>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</si>
  <si>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</si>
  <si>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</si>
  <si>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</si>
  <si>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</si>
  <si>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</si>
  <si>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</si>
  <si>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</si>
  <si>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</si>
  <si>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</si>
  <si>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</si>
  <si>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</si>
  <si>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</si>
  <si>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</si>
  <si>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</si>
  <si>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</si>
  <si>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</si>
  <si>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</si>
  <si>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</si>
  <si>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</si>
  <si>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</si>
  <si>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</si>
  <si>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</si>
  <si>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</si>
  <si>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</si>
  <si>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</si>
  <si>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</si>
  <si>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</si>
  <si>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</si>
  <si>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</si>
  <si>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</si>
  <si>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</si>
  <si>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</si>
  <si>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</si>
  <si>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</si>
  <si>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</si>
  <si>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</si>
  <si>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</si>
  <si>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</si>
  <si>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</si>
  <si>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</si>
  <si>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</si>
  <si>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</si>
  <si>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</si>
  <si>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</si>
  <si>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</si>
  <si>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</si>
  <si>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</si>
  <si>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</si>
  <si>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</si>
  <si>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</si>
  <si>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</si>
  <si>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</si>
  <si>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</si>
  <si>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</si>
  <si>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</si>
  <si>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</si>
  <si>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</si>
  <si>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</si>
  <si>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</si>
  <si>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</si>
  <si>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</si>
  <si>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</si>
  <si>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</si>
  <si>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</si>
  <si>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</si>
  <si>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</si>
  <si>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</si>
  <si>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</si>
  <si>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</si>
  <si>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</si>
  <si>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</si>
  <si>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</si>
  <si>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</si>
  <si>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</si>
  <si>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</si>
  <si>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</si>
  <si>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</si>
  <si>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</si>
  <si>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</si>
  <si>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</si>
  <si>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</si>
  <si>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</si>
  <si>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</si>
  <si>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</si>
  <si>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</si>
  <si>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</si>
  <si>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</si>
  <si>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</si>
  <si>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</si>
  <si>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</si>
  <si>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</si>
  <si>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</si>
  <si>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</si>
  <si>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</si>
  <si>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</si>
  <si>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</si>
  <si>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</si>
  <si>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</si>
  <si>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</si>
  <si>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</si>
  <si>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</si>
  <si>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</si>
  <si>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</si>
  <si>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</si>
  <si>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</si>
  <si>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</si>
  <si>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</si>
  <si>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</si>
  <si>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</si>
  <si>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</si>
  <si>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</si>
  <si>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</si>
  <si>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</si>
  <si>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</si>
  <si>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</si>
  <si>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</si>
  <si>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</si>
  <si>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</si>
  <si>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</si>
  <si>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</si>
  <si>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</si>
  <si>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</si>
  <si>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</si>
  <si>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</si>
  <si>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</si>
  <si>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</si>
  <si>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</si>
  <si>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</si>
  <si>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</si>
  <si>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</si>
  <si>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</si>
  <si>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</si>
  <si>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</si>
  <si>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</si>
  <si>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</si>
  <si>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</si>
  <si>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</si>
  <si>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</si>
  <si>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</si>
  <si>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</si>
  <si>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</si>
  <si>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</si>
  <si>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</si>
  <si>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</si>
  <si>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</si>
  <si>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</si>
  <si>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</si>
  <si>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</si>
  <si>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</si>
  <si>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</si>
  <si>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</si>
  <si>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</si>
  <si>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</si>
  <si>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</si>
  <si>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</si>
  <si>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</si>
  <si>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</si>
  <si>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</si>
  <si>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</si>
  <si>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</si>
  <si>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</si>
  <si>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</si>
  <si>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</si>
  <si>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</si>
  <si>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</si>
  <si>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</si>
  <si>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</si>
  <si>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</si>
  <si>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</si>
  <si>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</si>
  <si>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</si>
  <si>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</si>
  <si>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</si>
  <si>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</si>
  <si>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</si>
  <si>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</si>
  <si>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</si>
  <si>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</si>
  <si>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</si>
  <si>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</si>
  <si>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</si>
  <si>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</si>
  <si>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</si>
  <si>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</si>
  <si>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</si>
  <si>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</si>
  <si>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</si>
  <si>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</si>
  <si>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</si>
  <si>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</si>
  <si>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</si>
  <si>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</si>
  <si>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</si>
  <si>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</si>
  <si>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</si>
  <si>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</si>
  <si>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</si>
  <si>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</si>
  <si>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</si>
  <si>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</si>
  <si>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</si>
  <si>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</si>
  <si>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</si>
  <si>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</si>
  <si>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</si>
  <si>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</si>
  <si>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</si>
  <si>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</si>
  <si>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</si>
  <si>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</si>
  <si>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</si>
  <si>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</si>
  <si>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</si>
  <si>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</si>
  <si>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</si>
  <si>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</si>
  <si>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</si>
  <si>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</si>
  <si>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</si>
  <si>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</si>
  <si>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</si>
  <si>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</si>
  <si>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</si>
  <si>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</si>
  <si>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</si>
  <si>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</si>
  <si>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</si>
  <si>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</si>
  <si>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</si>
  <si>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</si>
  <si>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</si>
  <si>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</si>
  <si>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</si>
  <si>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</si>
  <si>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</si>
  <si>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</si>
  <si>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</si>
  <si>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</si>
  <si>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</si>
  <si>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</si>
  <si>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</si>
  <si>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</si>
  <si>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</si>
  <si>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</si>
  <si>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</si>
  <si>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</si>
  <si>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</si>
  <si>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</si>
  <si>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</si>
  <si>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</si>
  <si>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</si>
  <si>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</si>
  <si>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</si>
  <si>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</si>
  <si>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</si>
  <si>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</si>
  <si>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</si>
  <si>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</si>
  <si>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</si>
  <si>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</si>
  <si>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</si>
  <si>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</si>
  <si>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</si>
  <si>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</si>
  <si>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</si>
  <si>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</si>
  <si>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</si>
  <si>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</si>
  <si>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</si>
  <si>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</si>
  <si>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</si>
  <si>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</si>
  <si>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</si>
  <si>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</si>
  <si>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</si>
  <si>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</si>
  <si>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</si>
  <si>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</si>
  <si>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</si>
  <si>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</si>
  <si>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</si>
  <si>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</si>
  <si>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</si>
  <si>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</si>
  <si>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</si>
  <si>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</si>
  <si>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</si>
  <si>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</si>
  <si>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</si>
  <si>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</si>
  <si>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</si>
  <si>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</si>
  <si>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</si>
  <si>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</si>
  <si>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</si>
  <si>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</si>
  <si>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</si>
  <si>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</si>
  <si>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</si>
  <si>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</si>
  <si>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</si>
  <si>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</si>
  <si>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</si>
  <si>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</si>
  <si>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</si>
  <si>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</si>
  <si>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</si>
  <si>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</si>
  <si>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</si>
  <si>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</si>
  <si>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</si>
  <si>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</si>
  <si>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</si>
  <si>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</si>
  <si>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</si>
  <si>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</si>
  <si>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</si>
  <si>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</si>
  <si>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</si>
  <si>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</si>
  <si>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</si>
  <si>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</si>
  <si>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</si>
  <si>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</si>
  <si>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</si>
  <si>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</si>
  <si>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</si>
  <si>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</si>
  <si>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</si>
  <si>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</si>
  <si>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</si>
  <si>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</si>
  <si>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</si>
  <si>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</si>
  <si>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</si>
  <si>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</si>
  <si>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</si>
  <si>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</si>
  <si>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</si>
  <si>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</si>
  <si>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</si>
  <si>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</si>
  <si>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</si>
  <si>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</si>
  <si>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</si>
  <si>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</si>
  <si>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</si>
  <si>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</si>
  <si>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</si>
  <si>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</si>
  <si>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</si>
  <si>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</si>
  <si>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</si>
  <si>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</si>
  <si>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</si>
  <si>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</si>
  <si>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</si>
  <si>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</si>
  <si>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</si>
  <si>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</si>
  <si>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</si>
  <si>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</si>
  <si>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</si>
  <si>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</si>
  <si>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</si>
  <si>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</si>
  <si>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</si>
  <si>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</si>
  <si>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</si>
  <si>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</si>
  <si>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</si>
  <si>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</si>
  <si>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</si>
  <si>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</si>
  <si>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</si>
  <si>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</si>
  <si>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</si>
  <si>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</si>
  <si>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</si>
  <si>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</si>
  <si>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</si>
  <si>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</si>
  <si>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</si>
  <si>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</si>
  <si>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</si>
  <si>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</si>
  <si>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</si>
  <si>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</si>
  <si>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</si>
  <si>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</si>
  <si>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</si>
  <si>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</si>
  <si>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</si>
  <si>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</si>
  <si>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</si>
  <si>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</si>
  <si>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</si>
  <si>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</si>
  <si>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</si>
  <si>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</si>
  <si>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</si>
  <si>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</si>
  <si>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</si>
  <si>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</si>
  <si>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</si>
  <si>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</si>
  <si>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</si>
  <si>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</si>
  <si>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</si>
  <si>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</si>
  <si>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</si>
  <si>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</si>
  <si>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</si>
  <si>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</si>
  <si>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</si>
  <si>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</si>
  <si>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</si>
  <si>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</si>
  <si>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</si>
  <si>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</si>
  <si>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</si>
  <si>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</si>
  <si>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</si>
  <si>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</si>
  <si>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</si>
  <si>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</si>
  <si>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</si>
  <si>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</si>
  <si>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</si>
  <si>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</si>
  <si>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</si>
  <si>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</si>
  <si>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</si>
  <si>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</si>
  <si>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</si>
  <si>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</si>
  <si>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</si>
  <si>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</si>
  <si>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</si>
  <si>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</si>
  <si>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</si>
  <si>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</si>
  <si>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</si>
  <si>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</si>
  <si>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</si>
  <si>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</si>
  <si>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</si>
  <si>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</si>
  <si>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</si>
  <si>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</si>
  <si>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</si>
  <si>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</si>
  <si>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</si>
  <si>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</si>
  <si>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</si>
  <si>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</si>
  <si>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</si>
  <si>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</si>
  <si>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</si>
  <si>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</si>
  <si>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</si>
  <si>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</si>
  <si>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</si>
  <si>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</si>
  <si>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</si>
  <si>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</si>
  <si>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</si>
  <si>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</si>
  <si>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</si>
  <si>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</si>
  <si>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</si>
  <si>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</si>
  <si>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</si>
  <si>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</si>
  <si>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</si>
  <si>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</si>
  <si>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</si>
  <si>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</si>
  <si>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</si>
  <si>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</si>
  <si>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</si>
  <si>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</si>
  <si>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</si>
  <si>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</si>
  <si>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</si>
  <si>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</si>
  <si>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</si>
  <si>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</si>
  <si>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</si>
  <si>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</si>
  <si>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</si>
  <si>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</si>
  <si>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</si>
  <si>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</si>
  <si>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</si>
  <si>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</si>
  <si>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</si>
  <si>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</si>
  <si>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</si>
  <si>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</si>
  <si>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</si>
  <si>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</si>
  <si>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</si>
  <si>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</si>
  <si>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</si>
  <si>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</si>
  <si>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</si>
  <si>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</si>
  <si>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</si>
  <si>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</si>
  <si>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</si>
  <si>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</si>
  <si>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</si>
  <si>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</si>
  <si>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</si>
  <si>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</si>
  <si>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</si>
  <si>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</si>
  <si>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</si>
  <si>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</si>
  <si>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</si>
  <si>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</si>
  <si>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</si>
  <si>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</si>
  <si>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</si>
  <si>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</si>
  <si>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</si>
  <si>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</si>
  <si>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</si>
  <si>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</si>
  <si>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</si>
  <si>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</si>
  <si>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</si>
  <si>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</si>
  <si>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</si>
  <si>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</si>
  <si>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</si>
  <si>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</si>
  <si>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</si>
  <si>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</si>
  <si>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</si>
  <si>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</si>
  <si>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</si>
  <si>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</si>
  <si>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</si>
  <si>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</si>
  <si>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</si>
  <si>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</si>
  <si>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</si>
  <si>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</si>
  <si>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</si>
  <si>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</si>
  <si>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</si>
  <si>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</si>
  <si>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</si>
  <si>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</si>
  <si>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</si>
  <si>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</si>
  <si>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</si>
  <si>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</si>
  <si>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</si>
  <si>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</si>
  <si>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</si>
  <si>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</si>
  <si>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</si>
  <si>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</si>
  <si>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</si>
  <si>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</si>
  <si>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</si>
  <si>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</si>
  <si>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</si>
  <si>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</si>
  <si>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</si>
  <si>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</si>
  <si>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</si>
  <si>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</si>
  <si>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</si>
  <si>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</si>
  <si>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</si>
  <si>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</si>
  <si>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</si>
  <si>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</si>
  <si>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</si>
  <si>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</si>
  <si>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</si>
  <si>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</si>
  <si>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</si>
  <si>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</si>
  <si>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</si>
  <si>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</si>
  <si>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</si>
  <si>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</si>
  <si>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</si>
  <si>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</si>
  <si>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</si>
  <si>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</si>
  <si>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</si>
  <si>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</si>
  <si>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</si>
  <si>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</si>
  <si>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</si>
  <si>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</si>
  <si>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</si>
  <si>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</si>
  <si>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</si>
  <si>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</si>
  <si>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</si>
  <si>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</si>
  <si>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</si>
  <si>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</si>
  <si>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</si>
  <si>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</si>
  <si>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</si>
  <si>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</si>
  <si>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</si>
  <si>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</si>
  <si>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</si>
  <si>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</si>
  <si>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</si>
  <si>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</si>
  <si>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</si>
  <si>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</si>
  <si>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</si>
  <si>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</si>
  <si>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</si>
  <si>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</si>
  <si>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</si>
  <si>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</si>
  <si>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</si>
  <si>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</si>
  <si>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</si>
  <si>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</si>
  <si>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</si>
  <si>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</si>
  <si>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</si>
  <si>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</si>
  <si>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</si>
  <si>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</si>
  <si>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</si>
  <si>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</si>
  <si>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</si>
  <si>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</si>
  <si>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</si>
  <si>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</si>
  <si>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</si>
  <si>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</si>
  <si>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</si>
  <si>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</si>
  <si>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</si>
  <si>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</si>
  <si>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</si>
  <si>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</si>
  <si>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</si>
  <si>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</si>
  <si>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</si>
  <si>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</si>
  <si>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</si>
  <si>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</si>
  <si>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</si>
  <si>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</si>
  <si>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</si>
  <si>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</si>
  <si>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</si>
  <si>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</si>
  <si>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</si>
  <si>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</si>
  <si>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</si>
  <si>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</si>
  <si>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</si>
  <si>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</si>
  <si>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</si>
  <si>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</si>
  <si>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</si>
  <si>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</si>
  <si>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</si>
  <si>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</si>
  <si>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</si>
  <si>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</si>
  <si>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</si>
  <si>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</si>
  <si>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</si>
  <si>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</si>
  <si>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</si>
  <si>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</si>
  <si>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</si>
  <si>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</si>
  <si>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</si>
  <si>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</si>
  <si>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</si>
  <si>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</si>
  <si>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</si>
  <si>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</si>
  <si>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</si>
  <si>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</si>
  <si>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</si>
  <si>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</si>
  <si>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</si>
  <si>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</si>
  <si>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</si>
  <si>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</si>
  <si>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</si>
  <si>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</si>
  <si>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</si>
  <si>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</si>
  <si>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</si>
  <si>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</si>
  <si>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</si>
  <si>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</si>
  <si>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</si>
  <si>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</si>
  <si>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</si>
  <si>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</si>
  <si>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</si>
  <si>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</si>
  <si>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</si>
  <si>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</si>
  <si>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</si>
  <si>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</si>
  <si>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</si>
  <si>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</si>
  <si>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</si>
  <si>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</si>
  <si>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</si>
  <si>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</si>
  <si>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</si>
  <si>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</si>
  <si>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</si>
  <si>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</si>
  <si>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</si>
  <si>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</si>
  <si>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</si>
  <si>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</si>
  <si>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</si>
  <si>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</si>
  <si>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</si>
  <si>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</si>
  <si>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</si>
  <si>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</si>
  <si>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</si>
  <si>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</si>
  <si>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</si>
  <si>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</si>
  <si>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</si>
  <si>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</si>
  <si>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</si>
  <si>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</si>
  <si>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</si>
  <si>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</si>
  <si>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</si>
  <si>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</si>
  <si>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</si>
  <si>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</si>
  <si>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</si>
  <si>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</si>
  <si>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</si>
  <si>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</si>
  <si>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</si>
  <si>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</si>
  <si>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</si>
  <si>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</si>
  <si>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</si>
  <si>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</si>
  <si>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</si>
  <si>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</si>
  <si>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</si>
  <si>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</si>
  <si>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</si>
  <si>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</si>
  <si>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</si>
  <si>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</si>
  <si>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</si>
  <si>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</si>
  <si>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</si>
  <si>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</si>
  <si>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</si>
  <si>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</si>
  <si>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</si>
  <si>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</si>
  <si>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</si>
  <si>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</si>
  <si>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</si>
  <si>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</si>
  <si>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</si>
  <si>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</si>
  <si>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</si>
  <si>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</si>
  <si>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</si>
  <si>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</si>
  <si>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</si>
  <si>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</si>
  <si>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</si>
  <si>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</si>
  <si>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</si>
  <si>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</si>
  <si>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</si>
  <si>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</si>
  <si>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</si>
  <si>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</si>
  <si>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</si>
  <si>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</si>
  <si>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</si>
  <si>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</si>
  <si>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</si>
  <si>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</si>
  <si>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</si>
  <si>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</si>
  <si>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</si>
  <si>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</si>
  <si>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</si>
  <si>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</si>
  <si>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</si>
  <si>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</si>
  <si>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</si>
  <si>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</si>
  <si>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</si>
  <si>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</si>
  <si>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</si>
  <si>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</si>
  <si>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</si>
  <si>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</si>
  <si>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</si>
  <si>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</si>
  <si>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</si>
  <si>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</si>
  <si>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</si>
  <si>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</si>
  <si>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</si>
  <si>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</si>
  <si>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</si>
  <si>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</si>
  <si>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</si>
  <si>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</si>
  <si>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</si>
  <si>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</si>
  <si>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</si>
  <si>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</si>
  <si>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</si>
  <si>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</si>
  <si>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</si>
  <si>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</si>
  <si>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</si>
  <si>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</si>
  <si>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</si>
  <si>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</si>
  <si>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</si>
  <si>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</si>
  <si>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</si>
  <si>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</si>
  <si>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</si>
  <si>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</si>
  <si>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</si>
  <si>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</si>
  <si>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</si>
  <si>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</si>
  <si>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</si>
  <si>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</si>
  <si>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</si>
  <si>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</si>
  <si>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</si>
  <si>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</si>
  <si>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</si>
  <si>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</si>
  <si>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</si>
  <si>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</si>
  <si>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</si>
  <si>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</si>
  <si>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</si>
  <si>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</si>
  <si>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</si>
  <si>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</si>
  <si>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</si>
  <si>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</si>
  <si>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</si>
  <si>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</si>
  <si>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</si>
  <si>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</si>
  <si>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</si>
  <si>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</si>
  <si>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</si>
  <si>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</si>
  <si>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</si>
  <si>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</si>
  <si>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</si>
  <si>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</si>
  <si>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</si>
  <si>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</si>
  <si>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</si>
  <si>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</si>
  <si>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</si>
  <si>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</si>
  <si>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</si>
  <si>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</si>
  <si>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</si>
  <si>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</si>
  <si>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</si>
  <si>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</si>
  <si>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</si>
  <si>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</si>
  <si>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</si>
  <si>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</si>
  <si>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</si>
  <si>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</si>
  <si>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</si>
  <si>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</si>
  <si>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</si>
  <si>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</si>
  <si>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</si>
  <si>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</si>
  <si>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</si>
  <si>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</si>
  <si>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</si>
  <si>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</si>
  <si>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</si>
  <si>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</si>
  <si>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</si>
  <si>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</si>
  <si>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</si>
  <si>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</si>
  <si>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</si>
  <si>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</si>
  <si>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</si>
  <si>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</si>
  <si>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</si>
  <si>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</si>
  <si>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</si>
  <si>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</si>
  <si>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</si>
  <si>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</si>
  <si>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</si>
  <si>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</si>
  <si>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</si>
  <si>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</si>
  <si>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</si>
  <si>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</si>
  <si>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</si>
  <si>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</si>
  <si>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</si>
  <si>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</si>
  <si>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</si>
  <si>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</si>
  <si>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</si>
  <si>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</si>
  <si>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</si>
  <si>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</si>
  <si>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</si>
  <si>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</si>
  <si>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</si>
  <si>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</si>
  <si>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</si>
  <si>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</si>
  <si>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</si>
  <si>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</si>
  <si>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</si>
  <si>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</si>
  <si>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</si>
  <si>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</si>
  <si>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</si>
  <si>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</si>
  <si>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</si>
  <si>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</si>
  <si>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</si>
  <si>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</si>
  <si>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</si>
  <si>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</si>
  <si>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</si>
  <si>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</si>
  <si>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</si>
  <si>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</si>
  <si>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</si>
  <si>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</si>
  <si>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</si>
  <si>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</si>
  <si>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</si>
  <si>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</si>
  <si>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</si>
  <si>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</si>
  <si>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</si>
  <si>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</si>
  <si>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</si>
  <si>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</si>
  <si>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</si>
  <si>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</si>
  <si>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</si>
  <si>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</si>
  <si>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</si>
  <si>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</si>
  <si>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</si>
  <si>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</si>
  <si>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</si>
  <si>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</si>
  <si>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</si>
  <si>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</si>
  <si>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</si>
  <si>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</si>
  <si>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</si>
  <si>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</si>
  <si>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</si>
  <si>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</si>
  <si>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</si>
  <si>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</si>
  <si>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</si>
  <si>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</si>
  <si>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</si>
  <si>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</si>
  <si>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</si>
  <si>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</si>
  <si>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</si>
  <si>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</si>
  <si>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</si>
  <si>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</si>
  <si>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</si>
  <si>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</si>
  <si>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</si>
  <si>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</si>
  <si>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</si>
  <si>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</si>
  <si>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</si>
  <si>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</si>
  <si>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</si>
  <si>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</si>
  <si>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</si>
  <si>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</si>
  <si>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</si>
  <si>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</si>
  <si>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</si>
  <si>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</si>
  <si>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</si>
  <si>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</si>
  <si>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</si>
  <si>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</si>
  <si>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</si>
  <si>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</si>
  <si>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</si>
  <si>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</si>
  <si>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</si>
  <si>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</si>
  <si>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</si>
  <si>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</si>
  <si>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</si>
  <si>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</si>
  <si>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</si>
  <si>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</si>
  <si>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</si>
  <si>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</si>
  <si>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</si>
  <si>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</si>
  <si>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</si>
  <si>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</si>
  <si>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</si>
  <si>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</si>
  <si>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</si>
  <si>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</si>
  <si>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</si>
  <si>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</si>
  <si>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</si>
  <si>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</si>
  <si>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</si>
  <si>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</si>
  <si>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</si>
  <si>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</si>
  <si>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</si>
  <si>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</si>
  <si>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</si>
  <si>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</si>
  <si>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</si>
  <si>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</si>
  <si>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</si>
  <si>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</si>
  <si>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</si>
  <si>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</si>
  <si>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</si>
  <si>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</si>
  <si>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</si>
  <si>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</si>
  <si>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</si>
  <si>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</si>
  <si>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</si>
  <si>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</si>
  <si>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</si>
  <si>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</si>
  <si>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</si>
  <si>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</si>
  <si>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</si>
  <si>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</si>
  <si>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</si>
  <si>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</si>
  <si>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</si>
  <si>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</si>
  <si>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</si>
  <si>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</si>
  <si>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</si>
  <si>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</si>
  <si>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</si>
  <si>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</si>
  <si>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</si>
  <si>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</si>
  <si>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</si>
  <si>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</si>
  <si>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</si>
  <si>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</si>
  <si>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</si>
  <si>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</si>
  <si>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</si>
  <si>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</si>
  <si>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</si>
  <si>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</si>
  <si>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</si>
  <si>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</si>
  <si>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</si>
  <si>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</si>
  <si>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</si>
  <si>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</si>
  <si>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</si>
  <si>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</si>
  <si>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</si>
  <si>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</si>
  <si>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</si>
  <si>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</si>
  <si>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</si>
  <si>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</si>
  <si>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</si>
  <si>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</si>
  <si>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</si>
  <si>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</si>
  <si>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</si>
  <si>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</si>
  <si>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</si>
  <si>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</si>
  <si>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</si>
  <si>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</si>
  <si>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</si>
  <si>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</si>
  <si>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</si>
  <si>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</si>
  <si>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</si>
  <si>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</si>
  <si>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</si>
  <si>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</si>
  <si>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</si>
  <si>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</si>
  <si>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</si>
  <si>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</si>
  <si>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</si>
  <si>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</si>
  <si>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</si>
  <si>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</si>
  <si>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</si>
  <si>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</si>
  <si>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</si>
  <si>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</si>
  <si>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</si>
  <si>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</si>
  <si>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</si>
  <si>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</si>
  <si>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</si>
  <si>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</si>
  <si>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</si>
  <si>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</si>
  <si>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</si>
  <si>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</si>
  <si>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</si>
  <si>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</si>
  <si>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</si>
  <si>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</si>
  <si>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</si>
  <si>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</si>
  <si>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</si>
  <si>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</si>
  <si>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</si>
  <si>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</si>
  <si>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</si>
  <si>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</si>
  <si>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</si>
  <si>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</si>
  <si>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</si>
  <si>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</si>
  <si>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</si>
  <si>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</si>
  <si>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</si>
  <si>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</si>
  <si>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</si>
  <si>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</si>
  <si>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</si>
  <si>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</si>
  <si>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</si>
  <si>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</si>
  <si>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</si>
  <si>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</si>
  <si>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</si>
  <si>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</si>
  <si>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</si>
  <si>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</si>
  <si>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</si>
  <si>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</si>
  <si>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</si>
  <si>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</si>
  <si>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</si>
  <si>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</si>
  <si>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</si>
  <si>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</si>
  <si>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</si>
  <si>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</si>
  <si>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</si>
  <si>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</si>
  <si>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</si>
  <si>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</si>
  <si>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</si>
  <si>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</si>
  <si>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</si>
  <si>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</si>
  <si>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</si>
  <si>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</si>
  <si>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</si>
  <si>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</si>
  <si>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</si>
  <si>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</si>
  <si>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</si>
  <si>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</si>
  <si>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</si>
  <si>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</si>
  <si>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</si>
  <si>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</si>
  <si>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</si>
  <si>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</si>
  <si>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</si>
  <si>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</si>
  <si>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</si>
  <si>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</si>
  <si>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</si>
  <si>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</si>
  <si>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</si>
  <si>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</si>
  <si>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</si>
  <si>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</si>
  <si>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</si>
  <si>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</si>
  <si>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</si>
  <si>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</si>
  <si>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</si>
  <si>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</si>
  <si>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</si>
  <si>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</si>
  <si>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</si>
  <si>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</si>
  <si>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</si>
  <si>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</si>
  <si>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</si>
  <si>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</si>
  <si>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</si>
  <si>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</si>
  <si>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</si>
  <si>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</si>
  <si>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</si>
  <si>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</si>
  <si>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</si>
  <si>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</si>
  <si>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</si>
  <si>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</si>
  <si>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</si>
  <si>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</si>
  <si>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</si>
  <si>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</si>
  <si>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</si>
  <si>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</si>
  <si>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</si>
  <si>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</si>
  <si>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</si>
  <si>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</si>
  <si>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</si>
  <si>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</si>
  <si>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</si>
  <si>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</si>
  <si>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</si>
  <si>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</si>
  <si>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</si>
  <si>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</si>
  <si>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</si>
  <si>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</si>
  <si>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</si>
  <si>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</si>
  <si>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</si>
  <si>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</si>
  <si>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</si>
  <si>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</si>
  <si>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</si>
  <si>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</si>
  <si>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</si>
  <si>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</si>
  <si>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</si>
  <si>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</si>
  <si>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</si>
  <si>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</si>
  <si>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</si>
  <si>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</si>
  <si>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</si>
  <si>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</si>
  <si>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</si>
  <si>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</si>
  <si>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</si>
  <si>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</si>
  <si>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</si>
  <si>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</si>
  <si>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</si>
  <si>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</si>
  <si>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</si>
  <si>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</si>
  <si>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</si>
  <si>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</si>
  <si>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</si>
  <si>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</si>
  <si>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</si>
  <si>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</si>
  <si>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</si>
  <si>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</si>
  <si>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</si>
  <si>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</si>
  <si>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</si>
  <si>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</si>
  <si>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</si>
  <si>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</si>
  <si>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</si>
  <si>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</si>
  <si>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</si>
  <si>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</si>
  <si>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</si>
  <si>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</si>
  <si>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</si>
  <si>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</si>
  <si>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</si>
  <si>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</si>
  <si>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</si>
  <si>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</si>
  <si>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</si>
  <si>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</si>
  <si>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</si>
  <si>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</si>
  <si>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</si>
  <si>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</si>
  <si>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</si>
  <si>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</si>
  <si>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</si>
  <si>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</si>
  <si>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</si>
  <si>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</si>
  <si>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</si>
  <si>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</si>
  <si>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</si>
  <si>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</si>
  <si>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</si>
  <si>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</si>
  <si>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</si>
  <si>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</si>
  <si>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</si>
  <si>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</si>
  <si>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</si>
  <si>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</si>
  <si>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</si>
  <si>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</si>
  <si>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</si>
  <si>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</si>
  <si>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</si>
  <si>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</si>
  <si>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</si>
  <si>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</si>
  <si>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</si>
  <si>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</si>
  <si>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</si>
  <si>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</si>
  <si>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</si>
  <si>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</si>
  <si>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</si>
  <si>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</si>
  <si>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</si>
  <si>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</si>
  <si>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</si>
  <si>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</si>
  <si>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</si>
  <si>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</si>
  <si>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</si>
  <si>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</si>
  <si>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</si>
  <si>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</si>
  <si>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</si>
  <si>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</si>
  <si>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</si>
  <si>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</si>
  <si>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</si>
  <si>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</si>
  <si>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</si>
  <si>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</si>
  <si>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</si>
  <si>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</si>
  <si>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</si>
  <si>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</si>
  <si>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</si>
  <si>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</si>
  <si>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</si>
  <si>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</si>
  <si>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</si>
  <si>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</si>
  <si>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</si>
  <si>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</si>
  <si>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</si>
  <si>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</si>
  <si>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</si>
  <si>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</si>
  <si>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</si>
  <si>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</si>
  <si>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</si>
  <si>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</si>
  <si>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</si>
  <si>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</si>
  <si>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</si>
  <si>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</si>
  <si>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</si>
  <si>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</si>
  <si>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</si>
  <si>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</si>
  <si>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</si>
  <si>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</si>
  <si>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</si>
  <si>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</si>
  <si>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</si>
  <si>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</si>
  <si>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</si>
  <si>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</si>
  <si>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</si>
  <si>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</si>
  <si>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</si>
  <si>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</si>
  <si>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</si>
  <si>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</si>
  <si>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</si>
  <si>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</si>
  <si>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</si>
  <si>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</si>
  <si>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</si>
  <si>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</si>
  <si>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</si>
  <si>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</si>
  <si>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</si>
  <si>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</si>
  <si>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</si>
  <si>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</si>
  <si>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</si>
  <si>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</si>
  <si>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</si>
  <si>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</si>
  <si>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</si>
  <si>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</si>
  <si>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</si>
  <si>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</si>
  <si>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</si>
  <si>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</si>
  <si>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</si>
  <si>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</si>
  <si>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</si>
  <si>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</si>
  <si>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</si>
  <si>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</si>
  <si>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</si>
  <si>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</si>
  <si>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</si>
  <si>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</si>
  <si>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</si>
  <si>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</si>
  <si>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</si>
  <si>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</si>
  <si>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</si>
  <si>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</si>
  <si>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</si>
  <si>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</si>
  <si>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</si>
  <si>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</si>
  <si>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</si>
  <si>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</si>
  <si>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</si>
  <si>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</si>
  <si>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</si>
  <si>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</si>
  <si>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</si>
  <si>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</si>
  <si>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</si>
  <si>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</si>
  <si>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</si>
  <si>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</si>
  <si>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</si>
  <si>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</si>
  <si>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</si>
  <si>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</si>
  <si>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</si>
  <si>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</si>
  <si>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</si>
  <si>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</si>
  <si>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</si>
  <si>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</si>
  <si>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</si>
  <si>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</si>
  <si>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</si>
  <si>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</si>
  <si>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</si>
  <si>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</si>
  <si>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</si>
  <si>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</si>
  <si>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</si>
  <si>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</si>
  <si>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</si>
  <si>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</si>
  <si>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</si>
  <si>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</si>
  <si>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</si>
  <si>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</si>
  <si>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</si>
  <si>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</si>
  <si>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</si>
  <si>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</si>
  <si>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</si>
  <si>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</si>
  <si>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</si>
  <si>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</si>
  <si>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</si>
  <si>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</si>
  <si>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</si>
  <si>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</si>
  <si>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</si>
  <si>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</si>
  <si>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</si>
  <si>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</si>
  <si>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</si>
  <si>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</si>
  <si>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</si>
  <si>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</si>
  <si>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</si>
  <si>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</si>
  <si>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</si>
  <si>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</si>
  <si>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</si>
  <si>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</si>
  <si>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</si>
  <si>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</si>
  <si>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</si>
  <si>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</si>
  <si>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</si>
  <si>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</si>
  <si>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</si>
  <si>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</si>
  <si>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</si>
  <si>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</si>
  <si>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</si>
  <si>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</si>
  <si>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</si>
  <si>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</si>
  <si>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</si>
  <si>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</si>
  <si>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</si>
  <si>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</si>
  <si>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</si>
  <si>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</si>
  <si>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</si>
  <si>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</si>
  <si>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</si>
  <si>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</si>
  <si>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</si>
  <si>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</si>
  <si>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</si>
  <si>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</si>
  <si>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</si>
  <si>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</si>
  <si>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</si>
  <si>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</si>
  <si>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</si>
  <si>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</si>
  <si>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</si>
  <si>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</si>
  <si>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</si>
  <si>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</si>
  <si>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</si>
  <si>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</si>
  <si>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</si>
  <si>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</si>
  <si>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</si>
  <si>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</si>
  <si>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</si>
  <si>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</si>
  <si>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</si>
  <si>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</si>
  <si>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</si>
  <si>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</si>
  <si>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</si>
  <si>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</si>
  <si>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</si>
  <si>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</si>
  <si>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</si>
  <si>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</si>
  <si>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</si>
  <si>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</si>
  <si>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</si>
  <si>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</si>
  <si>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</si>
  <si>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</si>
  <si>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</si>
  <si>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</si>
  <si>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</si>
  <si>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</si>
  <si>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</si>
  <si>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</si>
  <si>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</si>
  <si>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</si>
  <si>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</si>
  <si>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</si>
  <si>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</si>
  <si>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</si>
  <si>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</si>
  <si>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</si>
  <si>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</si>
  <si>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</si>
  <si>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</si>
  <si>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</si>
  <si>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</si>
  <si>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</si>
  <si>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</si>
  <si>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</si>
  <si>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</si>
  <si>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</si>
  <si>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</si>
  <si>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</si>
  <si>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</si>
  <si>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</si>
  <si>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</si>
  <si>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</si>
  <si>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</si>
  <si>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</si>
  <si>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</si>
  <si>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</si>
  <si>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</si>
  <si>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</si>
  <si>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</si>
  <si>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</si>
  <si>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</si>
  <si>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</si>
  <si>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</si>
  <si>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</si>
  <si>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</si>
  <si>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</si>
  <si>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</si>
  <si>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</si>
  <si>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</si>
  <si>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</si>
  <si>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</si>
  <si>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</si>
  <si>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</si>
  <si>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</si>
  <si>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</si>
  <si>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</si>
  <si>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</si>
  <si>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</si>
  <si>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</si>
  <si>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</si>
  <si>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</si>
  <si>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</si>
  <si>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</si>
  <si>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</si>
  <si>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</si>
  <si>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</si>
  <si>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</si>
  <si>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</si>
  <si>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</si>
  <si>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</si>
  <si>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</si>
  <si>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</si>
  <si>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</si>
  <si>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</si>
  <si>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</si>
  <si>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</si>
  <si>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</si>
  <si>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</si>
  <si>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</si>
  <si>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</si>
  <si>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</si>
  <si>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</si>
  <si>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</si>
  <si>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</si>
  <si>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</si>
  <si>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</si>
  <si>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</si>
  <si>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</si>
  <si>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</si>
  <si>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</si>
  <si>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</si>
  <si>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</si>
  <si>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</si>
  <si>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</si>
  <si>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</si>
  <si>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</si>
  <si>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</si>
  <si>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</si>
  <si>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</si>
  <si>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</si>
  <si>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</si>
  <si>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</si>
  <si>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</si>
  <si>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</si>
  <si>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</si>
  <si>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</si>
  <si>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</si>
  <si>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</si>
  <si>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</si>
  <si>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</si>
  <si>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</si>
  <si>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</si>
  <si>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</si>
  <si>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</si>
  <si>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</si>
  <si>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</si>
  <si>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</si>
  <si>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</si>
  <si>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</si>
  <si>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</si>
  <si>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</si>
  <si>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</si>
  <si>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</si>
  <si>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</si>
  <si>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</si>
  <si>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</si>
  <si>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</si>
  <si>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</si>
  <si>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</si>
  <si>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</si>
  <si>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</si>
  <si>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</si>
  <si>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</si>
  <si>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</si>
  <si>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</si>
  <si>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</si>
  <si>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</si>
  <si>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</si>
  <si>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</si>
  <si>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</si>
  <si>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</si>
  <si>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</si>
  <si>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</si>
  <si>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</si>
  <si>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</si>
  <si>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</si>
  <si>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</si>
  <si>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</si>
  <si>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</si>
  <si>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</si>
  <si>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</si>
  <si>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</si>
  <si>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</si>
  <si>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</si>
  <si>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</si>
  <si>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</si>
  <si>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</si>
  <si>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</si>
  <si>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</si>
  <si>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</si>
  <si>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</si>
  <si>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</si>
  <si>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</si>
  <si>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</si>
  <si>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</si>
  <si>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</si>
  <si>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</si>
  <si>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</si>
  <si>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</si>
  <si>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</si>
  <si>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</si>
  <si>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</si>
  <si>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</si>
  <si>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</si>
  <si>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</si>
  <si>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</si>
  <si>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</si>
  <si>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</si>
  <si>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</si>
  <si>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</si>
  <si>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</si>
  <si>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</si>
  <si>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</si>
  <si>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</si>
  <si>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</si>
  <si>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</si>
  <si>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</si>
  <si>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</si>
  <si>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</si>
  <si>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</si>
  <si>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</si>
  <si>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</si>
  <si>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</si>
  <si>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</si>
  <si>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</si>
  <si>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</si>
  <si>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</si>
  <si>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</si>
  <si>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</si>
  <si>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</si>
  <si>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</si>
  <si>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</si>
  <si>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</si>
  <si>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</si>
  <si>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</si>
  <si>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</si>
  <si>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</si>
  <si>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</si>
  <si>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</si>
  <si>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</si>
  <si>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</si>
  <si>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</si>
  <si>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</si>
  <si>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</si>
  <si>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</si>
  <si>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</si>
  <si>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</si>
  <si>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</si>
  <si>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</si>
  <si>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</si>
  <si>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</si>
  <si>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</si>
  <si>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</si>
  <si>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</si>
  <si>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</si>
  <si>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</si>
  <si>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</si>
  <si>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</si>
  <si>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</si>
  <si>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</si>
  <si>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</si>
  <si>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</si>
  <si>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</si>
  <si>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</si>
  <si>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</si>
  <si>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</si>
  <si>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</si>
  <si>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</si>
  <si>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</si>
  <si>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</si>
  <si>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</si>
  <si>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</si>
  <si>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</si>
  <si>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</si>
  <si>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</si>
  <si>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</si>
  <si>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</si>
  <si>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</si>
  <si>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</si>
  <si>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</si>
  <si>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</si>
  <si>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</si>
  <si>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</si>
  <si>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</si>
  <si>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</si>
  <si>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</si>
  <si>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</si>
  <si>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</si>
  <si>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</si>
  <si>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</si>
  <si>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</si>
  <si>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</si>
  <si>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</si>
  <si>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</si>
  <si>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</si>
  <si>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</si>
  <si>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</si>
  <si>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</si>
  <si>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</si>
  <si>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</si>
  <si>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</si>
  <si>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</si>
  <si>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</si>
  <si>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</si>
  <si>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</si>
  <si>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</si>
  <si>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</si>
  <si>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</si>
  <si>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</si>
  <si>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</si>
  <si>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</si>
  <si>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</si>
  <si>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</si>
  <si>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</si>
  <si>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</si>
  <si>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</si>
  <si>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</si>
  <si>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</si>
  <si>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</si>
  <si>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</si>
  <si>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</si>
  <si>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</si>
  <si>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</si>
  <si>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</si>
  <si>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</si>
  <si>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</si>
  <si>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</si>
  <si>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</si>
  <si>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</si>
  <si>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</si>
  <si>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</si>
  <si>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</si>
  <si>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</si>
  <si>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</si>
  <si>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</si>
  <si>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</si>
  <si>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</si>
  <si>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</si>
  <si>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</si>
  <si>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</si>
  <si>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</si>
  <si>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</si>
  <si>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</si>
  <si>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</si>
  <si>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</si>
  <si>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</si>
  <si>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</si>
  <si>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</si>
  <si>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</si>
  <si>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</si>
  <si>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</si>
  <si>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</si>
  <si>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</si>
  <si>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</si>
  <si>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</si>
  <si>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</si>
  <si>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</si>
  <si>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</si>
  <si>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</si>
  <si>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</si>
  <si>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</si>
  <si>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</si>
  <si>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</si>
  <si>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</si>
  <si>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</si>
  <si>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</si>
  <si>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</si>
  <si>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</si>
  <si>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</si>
  <si>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</si>
  <si>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</si>
  <si>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</si>
  <si>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</si>
  <si>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</si>
  <si>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</si>
  <si>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</si>
  <si>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</si>
  <si>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</si>
  <si>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</si>
  <si>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</si>
  <si>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</si>
  <si>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</si>
  <si>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</si>
  <si>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</si>
  <si>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</si>
  <si>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</si>
  <si>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</si>
  <si>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</si>
  <si>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</si>
  <si>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</si>
  <si>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</si>
  <si>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</si>
  <si>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</si>
  <si>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</si>
  <si>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</si>
  <si>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</si>
  <si>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</si>
  <si>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</si>
  <si>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</si>
  <si>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</si>
  <si>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</si>
  <si>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</si>
  <si>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</si>
  <si>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</si>
  <si>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</si>
  <si>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</si>
  <si>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</si>
  <si>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</si>
  <si>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</si>
  <si>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</si>
  <si>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</si>
  <si>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</si>
  <si>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</si>
  <si>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</si>
  <si>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</si>
  <si>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</si>
  <si>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</si>
  <si>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</si>
  <si>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</si>
  <si>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</si>
  <si>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</si>
  <si>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</si>
  <si>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</si>
  <si>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</si>
  <si>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</si>
  <si>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</si>
  <si>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</si>
  <si>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</si>
  <si>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</si>
  <si>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</si>
  <si>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</si>
  <si>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</si>
  <si>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</si>
  <si>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</si>
  <si>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</si>
  <si>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</si>
  <si>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</si>
  <si>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</si>
  <si>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</si>
  <si>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</si>
  <si>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</si>
  <si>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</si>
  <si>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</si>
  <si>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</si>
  <si>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</si>
  <si>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</si>
  <si>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</si>
  <si>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</si>
  <si>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</si>
  <si>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</si>
  <si>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</si>
  <si>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</si>
  <si>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</si>
  <si>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</si>
  <si>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</si>
  <si>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</si>
  <si>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</si>
  <si>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</si>
  <si>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</si>
  <si>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</si>
  <si>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</si>
  <si>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</si>
  <si>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</si>
  <si>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</si>
  <si>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</si>
  <si>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</si>
  <si>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</si>
  <si>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</si>
  <si>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</si>
  <si>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</si>
  <si>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</si>
  <si>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</si>
  <si>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</si>
  <si>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</si>
  <si>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</si>
  <si>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</si>
  <si>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</si>
  <si>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</si>
  <si>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</si>
  <si>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</si>
  <si>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</si>
  <si>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</si>
  <si>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</si>
  <si>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</si>
  <si>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</si>
  <si>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</si>
  <si>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</si>
  <si>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</si>
  <si>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</si>
  <si>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</si>
  <si>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</si>
  <si>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</si>
  <si>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</si>
  <si>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</si>
  <si>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</si>
  <si>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</si>
  <si>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</si>
  <si>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</si>
  <si>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</si>
  <si>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</si>
  <si>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</si>
  <si>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</si>
  <si>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</si>
  <si>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</si>
  <si>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</si>
  <si>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</si>
  <si>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</si>
  <si>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</si>
  <si>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</si>
  <si>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</si>
  <si>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</si>
  <si>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</si>
  <si>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</si>
  <si>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</si>
  <si>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</si>
  <si>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</si>
  <si>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</si>
  <si>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</si>
  <si>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</si>
  <si>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</si>
  <si>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</si>
  <si>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</si>
  <si>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</si>
  <si>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</si>
  <si>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</si>
  <si>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</si>
  <si>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</si>
  <si>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</si>
  <si>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</si>
  <si>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</si>
  <si>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</si>
  <si>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</si>
  <si>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</si>
  <si>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</si>
  <si>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</si>
  <si>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</si>
  <si>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</si>
  <si>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</si>
  <si>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</si>
  <si>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</si>
  <si>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</si>
  <si>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</si>
  <si>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</si>
  <si>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</si>
  <si>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</si>
  <si>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</si>
  <si>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</si>
  <si>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</si>
  <si>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</si>
  <si>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</si>
  <si>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</si>
  <si>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</si>
  <si>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</si>
  <si>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</si>
  <si>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</si>
  <si>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</si>
  <si>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</si>
  <si>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</si>
  <si>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</si>
  <si>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</si>
  <si>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</si>
  <si>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</si>
  <si>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</si>
  <si>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</si>
  <si>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</si>
  <si>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</si>
  <si>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</si>
  <si>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</si>
  <si>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</si>
  <si>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</si>
  <si>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</si>
  <si>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</si>
  <si>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</si>
  <si>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</si>
  <si>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</si>
  <si>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</si>
  <si>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</si>
  <si>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</si>
  <si>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</si>
  <si>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</si>
  <si>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</si>
  <si>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</si>
  <si>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</si>
  <si>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</si>
  <si>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</si>
  <si>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</si>
  <si>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</si>
  <si>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</si>
  <si>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</si>
  <si>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</si>
  <si>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</si>
  <si>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</si>
  <si>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</si>
  <si>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</si>
  <si>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</si>
  <si>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</si>
  <si>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</si>
  <si>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</si>
  <si>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</si>
  <si>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</si>
  <si>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</si>
  <si>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</si>
  <si>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</si>
  <si>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</si>
  <si>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</si>
  <si>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</si>
  <si>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</si>
  <si>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</si>
  <si>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</si>
  <si>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</si>
  <si>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</si>
  <si>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</si>
  <si>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</si>
  <si>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</si>
  <si>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</si>
  <si>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</si>
  <si>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</si>
  <si>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</si>
  <si>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</si>
  <si>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</si>
  <si>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</si>
  <si>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</si>
  <si>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</si>
  <si>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</si>
  <si>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</si>
  <si>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</si>
  <si>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</si>
  <si>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</si>
  <si>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</si>
  <si>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</si>
  <si>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</si>
  <si>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</si>
  <si>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</si>
  <si>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</si>
  <si>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</si>
  <si>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</si>
  <si>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</si>
  <si>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</si>
  <si>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</si>
  <si>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</si>
  <si>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</si>
  <si>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</si>
  <si>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</si>
  <si>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</si>
  <si>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</si>
  <si>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</si>
  <si>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</si>
  <si>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</si>
  <si>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</si>
  <si>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</si>
  <si>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</si>
  <si>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</si>
  <si>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</si>
  <si>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</si>
  <si>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</si>
  <si>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</si>
  <si>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</si>
  <si>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</si>
  <si>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</si>
  <si>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</si>
  <si>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</si>
  <si>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</si>
  <si>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</si>
  <si>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</si>
  <si>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</si>
  <si>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</si>
  <si>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</si>
  <si>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</si>
  <si>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</si>
  <si>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</si>
  <si>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</si>
  <si>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</si>
  <si>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</si>
  <si>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</si>
  <si>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</si>
  <si>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</si>
  <si>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</si>
  <si>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</si>
  <si>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</si>
  <si>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</si>
  <si>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</si>
  <si>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</si>
  <si>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</si>
  <si>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</si>
  <si>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</si>
  <si>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</si>
  <si>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</si>
  <si>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</si>
  <si>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</si>
  <si>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</si>
  <si>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</si>
  <si>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</si>
  <si>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</si>
  <si>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</si>
  <si>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</si>
  <si>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</si>
  <si>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</si>
  <si>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</si>
  <si>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</si>
  <si>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</si>
  <si>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</si>
  <si>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</si>
  <si>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</si>
  <si>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</si>
  <si>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</si>
  <si>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</si>
  <si>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</si>
  <si>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</si>
  <si>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</si>
  <si>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</si>
  <si>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</si>
  <si>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</si>
  <si>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</si>
  <si>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</si>
  <si>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</si>
  <si>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</si>
  <si>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</si>
  <si>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</si>
  <si>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</si>
  <si>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</si>
  <si>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</si>
  <si>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</si>
  <si>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</si>
  <si>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</si>
  <si>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</si>
  <si>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</si>
  <si>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</si>
  <si>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</si>
  <si>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</si>
  <si>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</si>
  <si>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</si>
  <si>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</si>
  <si>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</si>
  <si>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</si>
  <si>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</si>
  <si>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</si>
  <si>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</si>
  <si>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</si>
  <si>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</si>
  <si>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</si>
  <si>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</si>
  <si>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</si>
  <si>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</si>
  <si>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</si>
  <si>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</si>
  <si>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</si>
  <si>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</si>
  <si>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</si>
  <si>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</si>
  <si>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</si>
  <si>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</si>
  <si>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</si>
  <si>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</si>
  <si>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</si>
  <si>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</si>
  <si>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</si>
  <si>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</si>
  <si>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</si>
  <si>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</si>
  <si>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</si>
  <si>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</si>
  <si>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</si>
  <si>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</si>
  <si>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</si>
  <si>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</si>
  <si>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</si>
  <si>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</si>
  <si>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</si>
  <si>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</si>
  <si>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</si>
  <si>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</si>
  <si>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</si>
  <si>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</si>
  <si>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</si>
  <si>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</si>
  <si>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</si>
  <si>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</si>
  <si>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</si>
  <si>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</si>
  <si>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</si>
  <si>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</si>
  <si>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</si>
  <si>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</si>
  <si>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</si>
  <si>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</si>
  <si>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</si>
  <si>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</si>
  <si>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</si>
  <si>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</si>
  <si>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</si>
  <si>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</si>
  <si>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</si>
  <si>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</si>
  <si>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</si>
  <si>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</si>
  <si>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</si>
  <si>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</si>
  <si>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</si>
  <si>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</si>
  <si>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</si>
  <si>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</si>
  <si>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</si>
  <si>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</si>
  <si>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</si>
  <si>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</si>
  <si>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</si>
  <si>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</si>
  <si>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</si>
  <si>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</si>
  <si>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</si>
  <si>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</si>
  <si>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</si>
  <si>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</si>
  <si>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</si>
  <si>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</si>
  <si>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</si>
  <si>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</si>
  <si>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</si>
  <si>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</si>
  <si>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</si>
  <si>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</si>
  <si>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</si>
  <si>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</si>
  <si>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</si>
  <si>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</si>
  <si>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</si>
  <si>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</si>
  <si>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</si>
  <si>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</si>
  <si>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</si>
  <si>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</si>
  <si>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</si>
  <si>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</si>
  <si>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</si>
  <si>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</si>
  <si>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</si>
  <si>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</si>
  <si>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</si>
  <si>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</si>
  <si>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</si>
  <si>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</si>
  <si>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</si>
  <si>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</si>
  <si>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</si>
  <si>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</si>
  <si>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</si>
  <si>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</si>
  <si>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</si>
  <si>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</si>
  <si>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</si>
  <si>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</si>
  <si>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</si>
  <si>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</si>
  <si>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</si>
  <si>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</si>
  <si>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</si>
  <si>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</si>
  <si>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</si>
  <si>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</si>
  <si>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</si>
  <si>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</si>
  <si>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</si>
  <si>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</si>
  <si>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</si>
  <si>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</si>
  <si>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</si>
  <si>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</si>
  <si>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</si>
  <si>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</si>
  <si>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</si>
  <si>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</si>
  <si>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</si>
  <si>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</si>
  <si>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</si>
  <si>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</si>
  <si>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</si>
  <si>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</si>
  <si>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</si>
  <si>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</si>
  <si>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</si>
  <si>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</si>
  <si>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</si>
  <si>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</si>
  <si>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</si>
  <si>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</si>
  <si>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</si>
  <si>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</si>
  <si>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</si>
  <si>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</si>
  <si>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</si>
  <si>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</si>
  <si>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</si>
  <si>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</si>
  <si>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</si>
  <si>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</si>
  <si>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</si>
  <si>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</si>
  <si>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</si>
  <si>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</si>
  <si>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</si>
  <si>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</si>
  <si>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</si>
  <si>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</si>
  <si>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</si>
  <si>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</si>
  <si>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</si>
  <si>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</si>
  <si>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</si>
  <si>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</si>
  <si>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</si>
  <si>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</si>
  <si>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</si>
  <si>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</si>
  <si>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</si>
  <si>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</si>
  <si>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</si>
  <si>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</si>
  <si>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</si>
  <si>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</si>
  <si>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</si>
  <si>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</si>
  <si>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</si>
  <si>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</si>
  <si>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</si>
  <si>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</si>
  <si>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</si>
  <si>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</si>
  <si>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</si>
  <si>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</si>
  <si>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</si>
  <si>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</si>
  <si>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</si>
  <si>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</si>
  <si>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</si>
  <si>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</si>
  <si>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</si>
  <si>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</si>
  <si>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</si>
  <si>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</si>
  <si>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</si>
  <si>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</si>
  <si>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</si>
  <si>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</si>
  <si>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</si>
  <si>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</si>
  <si>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</si>
  <si>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</si>
  <si>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</si>
  <si>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</si>
  <si>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</si>
  <si>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</si>
  <si>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</si>
  <si>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</si>
  <si>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</si>
  <si>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</si>
  <si>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</si>
  <si>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</si>
  <si>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</si>
  <si>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</si>
  <si>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</si>
  <si>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</si>
  <si>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</si>
  <si>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</si>
  <si>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</si>
  <si>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</si>
  <si>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</si>
  <si>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</si>
  <si>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</si>
  <si>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</si>
  <si>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</si>
  <si>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</si>
  <si>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</si>
  <si>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</si>
  <si>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</si>
  <si>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</si>
  <si>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</si>
  <si>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</si>
  <si>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</si>
  <si>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</si>
  <si>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</si>
  <si>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</si>
  <si>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</si>
  <si>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</si>
  <si>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</si>
  <si>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</si>
  <si>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</si>
  <si>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</si>
  <si>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</si>
  <si>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</si>
  <si>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</si>
  <si>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</si>
  <si>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</si>
  <si>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</si>
  <si>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</si>
  <si>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</si>
  <si>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</si>
  <si>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</si>
  <si>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</si>
  <si>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</si>
  <si>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</si>
  <si>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</si>
  <si>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</si>
  <si>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</si>
  <si>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</si>
  <si>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</si>
  <si>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</si>
  <si>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</si>
  <si>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</si>
  <si>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</si>
  <si>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</si>
  <si>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</si>
  <si>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</si>
  <si>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</si>
  <si>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</si>
  <si>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</si>
  <si>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</si>
  <si>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</si>
  <si>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</si>
  <si>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</si>
  <si>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</si>
  <si>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</si>
  <si>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</si>
  <si>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</si>
  <si>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</si>
  <si>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</si>
  <si>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</si>
  <si>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</si>
  <si>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</si>
  <si>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</si>
  <si>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</si>
  <si>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</si>
  <si>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</si>
  <si>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</si>
  <si>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</si>
  <si>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</si>
  <si>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</si>
  <si>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</si>
  <si>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</si>
  <si>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</si>
  <si>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</si>
  <si>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</si>
  <si>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</si>
  <si>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</si>
  <si>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</si>
  <si>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</si>
  <si>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</si>
  <si>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</si>
  <si>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</si>
  <si>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</si>
  <si>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</si>
  <si>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</si>
  <si>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</si>
  <si>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</si>
  <si>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</si>
  <si>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</si>
  <si>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</si>
  <si>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</si>
  <si>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</si>
  <si>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</si>
  <si>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</si>
  <si>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</si>
  <si>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</si>
  <si>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</si>
  <si>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</si>
  <si>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</si>
  <si>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</si>
  <si>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</si>
  <si>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</si>
  <si>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</si>
  <si>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</si>
  <si>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</si>
  <si>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</si>
  <si>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</si>
  <si>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</si>
  <si>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</si>
  <si>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</si>
  <si>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</si>
  <si>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</si>
  <si>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</si>
  <si>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</si>
  <si>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</si>
  <si>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</si>
  <si>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</si>
  <si>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</si>
  <si>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</si>
  <si>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</si>
  <si>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</si>
  <si>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</si>
  <si>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</si>
  <si>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</si>
  <si>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</si>
  <si>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</si>
  <si>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</si>
  <si>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</si>
  <si>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</si>
  <si>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</si>
  <si>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</si>
  <si>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</si>
  <si>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</si>
  <si>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</si>
  <si>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</si>
  <si>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</si>
  <si>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</si>
  <si>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</si>
  <si>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</si>
  <si>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</si>
  <si>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</si>
  <si>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</si>
  <si>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</si>
  <si>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</si>
  <si>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</si>
  <si>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</si>
  <si>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</si>
  <si>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</si>
  <si>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</si>
  <si>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</si>
  <si>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</si>
  <si>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</si>
  <si>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</si>
  <si>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</si>
  <si>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</si>
  <si>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</si>
  <si>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</si>
  <si>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</si>
  <si>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</si>
  <si>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</si>
  <si>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</si>
  <si>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</si>
  <si>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</si>
  <si>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</si>
  <si>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</si>
  <si>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</si>
  <si>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</si>
  <si>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</si>
  <si>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</si>
  <si>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</si>
  <si>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</si>
  <si>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</si>
  <si>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</si>
  <si>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</si>
  <si>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</si>
  <si>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</si>
  <si>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</si>
  <si>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</si>
  <si>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</si>
  <si>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</si>
  <si>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</si>
  <si>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</si>
  <si>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</si>
  <si>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</si>
  <si>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</si>
  <si>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</si>
  <si>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</si>
  <si>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</si>
  <si>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</si>
  <si>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</si>
  <si>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</si>
  <si>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</si>
  <si>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</si>
  <si>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</si>
  <si>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</si>
  <si>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</si>
  <si>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</si>
  <si>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</si>
  <si>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</si>
  <si>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</si>
  <si>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</si>
  <si>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</si>
  <si>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</si>
  <si>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</si>
  <si>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</si>
  <si>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</si>
  <si>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</si>
  <si>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</si>
  <si>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</si>
  <si>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</si>
  <si>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</si>
  <si>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</si>
  <si>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</si>
  <si>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</si>
  <si>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</si>
  <si>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</si>
  <si>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</si>
  <si>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</si>
  <si>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</si>
  <si>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</si>
  <si>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</si>
  <si>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</si>
  <si>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</si>
  <si>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</si>
  <si>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</si>
  <si>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</si>
  <si>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</si>
  <si>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</si>
  <si>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</si>
  <si>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</si>
  <si>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</si>
  <si>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</si>
  <si>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</si>
  <si>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</si>
  <si>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</si>
  <si>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</si>
  <si>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</si>
  <si>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</si>
  <si>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</si>
  <si>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</si>
  <si>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</si>
  <si>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</si>
  <si>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</si>
  <si>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</si>
  <si>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</si>
  <si>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</si>
  <si>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</si>
  <si>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</si>
  <si>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</si>
  <si>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</si>
  <si>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</si>
  <si>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</si>
  <si>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</si>
  <si>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</si>
  <si>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</si>
  <si>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</si>
  <si>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</si>
  <si>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</si>
  <si>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</si>
  <si>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</si>
  <si>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</si>
  <si>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</si>
  <si>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</si>
  <si>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</si>
  <si>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</si>
  <si>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</si>
  <si>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</si>
  <si>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</si>
  <si>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</si>
  <si>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</si>
  <si>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</si>
  <si>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</si>
  <si>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</si>
  <si>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</si>
  <si>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</si>
  <si>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</si>
  <si>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</si>
  <si>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</si>
  <si>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</si>
  <si>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</si>
  <si>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</si>
  <si>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</si>
  <si>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</si>
  <si>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</si>
  <si>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</si>
  <si>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</si>
  <si>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</si>
  <si>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</si>
  <si>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</si>
  <si>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</si>
  <si>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</si>
  <si>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</si>
  <si>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</si>
  <si>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</si>
  <si>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</si>
  <si>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</si>
  <si>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</si>
  <si>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</si>
  <si>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</si>
  <si>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</si>
  <si>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</si>
  <si>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</si>
  <si>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</si>
  <si>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</si>
  <si>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</si>
  <si>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</si>
  <si>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</si>
  <si>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</si>
  <si>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</si>
  <si>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</si>
  <si>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</si>
  <si>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</si>
  <si>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</si>
  <si>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</si>
  <si>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</si>
  <si>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</si>
  <si>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</si>
  <si>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</si>
  <si>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</si>
  <si>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</si>
  <si>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</si>
  <si>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</si>
  <si>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</si>
  <si>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</si>
  <si>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</si>
  <si>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</si>
  <si>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</si>
  <si>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</si>
  <si>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</si>
  <si>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</si>
  <si>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</si>
  <si>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</si>
  <si>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</si>
  <si>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</si>
  <si>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</si>
  <si>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</si>
  <si>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</si>
  <si>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</si>
  <si>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</si>
  <si>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</si>
  <si>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</si>
  <si>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</si>
  <si>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</si>
  <si>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</si>
  <si>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</si>
  <si>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</si>
  <si>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</si>
  <si>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</si>
  <si>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</si>
  <si>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</si>
  <si>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</si>
  <si>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</si>
  <si>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</si>
  <si>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</si>
  <si>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</si>
  <si>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</si>
  <si>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</si>
  <si>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</si>
  <si>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</si>
  <si>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</si>
  <si>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</si>
  <si>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</si>
  <si>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</si>
  <si>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</si>
  <si>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</si>
  <si>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</si>
  <si>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</si>
  <si>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</si>
  <si>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</si>
  <si>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</si>
  <si>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</si>
  <si>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</si>
  <si>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</si>
  <si>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</si>
  <si>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</si>
  <si>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</si>
  <si>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</si>
  <si>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</si>
  <si>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</si>
  <si>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</si>
  <si>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</si>
  <si>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</si>
  <si>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</si>
  <si>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</si>
  <si>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</si>
  <si>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</si>
  <si>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</si>
  <si>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</si>
  <si>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</si>
  <si>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</si>
  <si>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</si>
  <si>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</si>
  <si>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</si>
  <si>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</si>
  <si>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</si>
  <si>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</si>
  <si>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</si>
  <si>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</si>
  <si>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</si>
  <si>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</si>
  <si>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</si>
  <si>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</si>
  <si>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</si>
  <si>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</si>
  <si>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</si>
  <si>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</si>
  <si>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</si>
  <si>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</si>
  <si>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</si>
  <si>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</si>
  <si>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</si>
  <si>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</si>
  <si>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</si>
  <si>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</si>
  <si>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</si>
  <si>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</si>
  <si>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</si>
  <si>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</si>
  <si>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</si>
  <si>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</si>
  <si>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</si>
  <si>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</si>
  <si>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</si>
  <si>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</si>
  <si>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</si>
  <si>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</si>
  <si>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</si>
  <si>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</si>
  <si>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</si>
  <si>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</si>
  <si>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</si>
  <si>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</si>
  <si>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</si>
  <si>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</si>
  <si>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</si>
  <si>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</si>
  <si>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</si>
  <si>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</si>
  <si>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</si>
  <si>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</si>
  <si>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</si>
  <si>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</si>
  <si>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</si>
  <si>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</si>
  <si>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</si>
  <si>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</si>
  <si>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</si>
  <si>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</si>
  <si>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</si>
  <si>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</si>
  <si>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</si>
  <si>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</si>
  <si>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</si>
  <si>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</si>
  <si>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</si>
  <si>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</si>
  <si>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</si>
  <si>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</si>
  <si>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</si>
  <si>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</si>
  <si>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</si>
  <si>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</si>
  <si>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</si>
  <si>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</si>
  <si>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</si>
  <si>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</si>
  <si>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</si>
  <si>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</si>
  <si>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</si>
  <si>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</si>
  <si>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</si>
  <si>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</si>
  <si>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</si>
  <si>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</si>
  <si>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</si>
  <si>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</si>
  <si>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</si>
  <si>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</si>
  <si>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</si>
  <si>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</si>
  <si>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</si>
  <si>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</si>
  <si>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</si>
  <si>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</si>
  <si>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</si>
  <si>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</si>
  <si>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</si>
  <si>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</si>
  <si>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</si>
  <si>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</si>
  <si>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</si>
  <si>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</si>
  <si>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</si>
  <si>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</si>
  <si>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</si>
  <si>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</si>
  <si>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</si>
  <si>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</si>
  <si>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</si>
  <si>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</si>
  <si>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</si>
  <si>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</si>
  <si>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</si>
  <si>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</si>
  <si>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</si>
  <si>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</si>
  <si>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</si>
  <si>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</si>
  <si>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</si>
  <si>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</si>
  <si>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</si>
  <si>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</si>
  <si>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</si>
  <si>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</si>
  <si>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</si>
  <si>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</si>
  <si>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</si>
  <si>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</si>
  <si>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</si>
  <si>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</si>
  <si>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</si>
  <si>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</si>
  <si>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</si>
  <si>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</si>
  <si>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</si>
  <si>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</si>
  <si>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</si>
  <si>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</si>
  <si>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</si>
  <si>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</si>
  <si>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</si>
  <si>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</si>
  <si>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</si>
  <si>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</si>
  <si>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</si>
  <si>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</si>
  <si>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</si>
  <si>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</si>
  <si>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</si>
  <si>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</si>
  <si>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</si>
  <si>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</si>
  <si>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</si>
  <si>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</si>
  <si>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</si>
  <si>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</si>
  <si>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</si>
  <si>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</si>
  <si>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</si>
  <si>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</si>
  <si>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</si>
  <si>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</si>
  <si>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</si>
  <si>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</si>
  <si>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</si>
  <si>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</si>
  <si>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</si>
  <si>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</si>
  <si>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</si>
  <si>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</si>
  <si>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</si>
  <si>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</si>
  <si>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</si>
  <si>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</si>
  <si>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</si>
  <si>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</si>
  <si>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</si>
  <si>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</si>
  <si>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</si>
  <si>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</si>
  <si>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</si>
  <si>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</si>
  <si>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</si>
  <si>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</si>
  <si>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</si>
  <si>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</si>
  <si>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</si>
  <si>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</si>
  <si>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</si>
  <si>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</si>
  <si>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</si>
  <si>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</si>
  <si>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</si>
  <si>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</si>
  <si>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</si>
  <si>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</si>
  <si>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</si>
  <si>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</si>
  <si>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</si>
  <si>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</si>
  <si>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</si>
  <si>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</si>
  <si>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</si>
  <si>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</si>
  <si>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</si>
  <si>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</si>
  <si>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</si>
  <si>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</si>
  <si>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</si>
  <si>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</si>
  <si>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</si>
  <si>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</si>
  <si>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</si>
  <si>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</si>
  <si>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</si>
  <si>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</si>
  <si>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</si>
  <si>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</si>
  <si>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</si>
  <si>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</si>
  <si>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</si>
  <si>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</si>
  <si>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</si>
  <si>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</si>
  <si>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</si>
  <si>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</si>
  <si>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</si>
  <si>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</si>
  <si>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</si>
  <si>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</si>
  <si>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</si>
  <si>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</si>
  <si>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</si>
  <si>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</si>
  <si>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</si>
  <si>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</si>
  <si>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</si>
  <si>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</si>
  <si>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</si>
  <si>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</si>
  <si>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</si>
  <si>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</si>
  <si>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</si>
  <si>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</si>
  <si>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</si>
  <si>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</si>
  <si>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</si>
  <si>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</si>
  <si>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</si>
  <si>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</si>
  <si>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</si>
  <si>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</si>
  <si>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</si>
  <si>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</si>
  <si>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</si>
  <si>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</si>
  <si>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</si>
  <si>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</si>
  <si>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</si>
  <si>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</si>
  <si>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</si>
  <si>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</si>
  <si>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</si>
  <si>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</si>
  <si>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</si>
  <si>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</si>
  <si>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</si>
  <si>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</si>
  <si>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</si>
  <si>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</si>
  <si>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</si>
  <si>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</si>
  <si>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</si>
  <si>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</si>
  <si>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</si>
  <si>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</si>
  <si>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</si>
  <si>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</si>
  <si>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</si>
  <si>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</si>
  <si>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</si>
  <si>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</si>
  <si>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</si>
  <si>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</si>
  <si>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</si>
  <si>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</si>
  <si>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</si>
  <si>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</si>
  <si>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</si>
  <si>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</si>
  <si>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</si>
  <si>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</si>
  <si>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</si>
  <si>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</si>
  <si>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</si>
  <si>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</si>
  <si>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</si>
  <si>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</si>
  <si>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</si>
  <si>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</si>
  <si>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</si>
  <si>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</si>
  <si>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</si>
  <si>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</si>
  <si>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</si>
  <si>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</si>
  <si>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</si>
  <si>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</si>
  <si>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</si>
  <si>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</si>
  <si>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</si>
  <si>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</si>
  <si>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</si>
  <si>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</si>
  <si>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</si>
  <si>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</si>
  <si>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</si>
  <si>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</si>
  <si>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</si>
  <si>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</si>
  <si>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</si>
  <si>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</si>
  <si>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</si>
  <si>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</si>
  <si>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</si>
  <si>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</si>
  <si>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</si>
  <si>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</si>
  <si>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</si>
  <si>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</si>
  <si>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</si>
  <si>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</si>
  <si>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</si>
  <si>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</si>
  <si>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</si>
  <si>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</si>
  <si>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</si>
  <si>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</si>
  <si>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</si>
  <si>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</si>
  <si>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</si>
  <si>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</si>
  <si>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</si>
  <si>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</si>
  <si>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</si>
  <si>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</si>
  <si>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</si>
  <si>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</si>
  <si>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</si>
  <si>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</si>
  <si>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</si>
  <si>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</si>
  <si>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</si>
  <si>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</si>
  <si>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</si>
  <si>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</si>
  <si>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</si>
  <si>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</si>
  <si>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</si>
  <si>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</si>
  <si>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</si>
  <si>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</si>
  <si>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</si>
  <si>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</si>
  <si>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</si>
  <si>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</si>
  <si>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</si>
  <si>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</si>
  <si>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</si>
  <si>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</si>
  <si>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</si>
  <si>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</si>
  <si>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</si>
  <si>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</si>
  <si>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</si>
  <si>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</si>
  <si>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</si>
  <si>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</si>
  <si>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</si>
  <si>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</si>
  <si>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</si>
  <si>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</si>
  <si>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</si>
  <si>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</si>
  <si>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</si>
  <si>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</si>
  <si>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</si>
  <si>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</si>
  <si>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</si>
  <si>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</si>
  <si>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</si>
  <si>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</si>
  <si>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</si>
  <si>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</si>
  <si>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</si>
  <si>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</si>
  <si>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</si>
  <si>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</si>
  <si>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</si>
  <si>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</si>
  <si>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</si>
  <si>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</si>
  <si>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</si>
  <si>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</si>
  <si>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</si>
  <si>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</si>
  <si>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</si>
  <si>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</si>
  <si>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</si>
  <si>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</si>
  <si>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</si>
  <si>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</si>
  <si>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</si>
  <si>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</si>
  <si>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</si>
  <si>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</si>
  <si>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</si>
  <si>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</si>
  <si>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</si>
  <si>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</si>
  <si>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</si>
  <si>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</si>
  <si>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</si>
  <si>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</si>
  <si>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</si>
  <si>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</si>
  <si>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</si>
  <si>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</si>
  <si>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</si>
  <si>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</si>
  <si>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</si>
  <si>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</si>
  <si>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</si>
  <si>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</si>
  <si>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</si>
  <si>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</si>
  <si>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</si>
  <si>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</si>
  <si>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</si>
  <si>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</si>
  <si>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</si>
  <si>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</si>
  <si>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</si>
  <si>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</si>
  <si>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</si>
  <si>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</si>
  <si>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</si>
  <si>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</si>
  <si>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</si>
  <si>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</si>
  <si>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</si>
  <si>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</si>
  <si>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</si>
  <si>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</si>
  <si>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</si>
  <si>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</si>
  <si>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</si>
  <si>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</si>
  <si>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</si>
  <si>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</si>
  <si>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</si>
  <si>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</si>
  <si>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</si>
  <si>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</si>
  <si>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</si>
  <si>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</si>
  <si>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</si>
  <si>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</si>
  <si>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</si>
  <si>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</si>
  <si>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</si>
  <si>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</si>
  <si>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</si>
  <si>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</si>
  <si>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</si>
  <si>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</si>
  <si>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</si>
  <si>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</si>
  <si>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</si>
  <si>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</si>
  <si>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</si>
  <si>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</si>
  <si>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</si>
  <si>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</si>
  <si>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</si>
  <si>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</si>
  <si>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</si>
  <si>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</si>
  <si>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</si>
  <si>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</si>
  <si>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</si>
  <si>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</si>
  <si>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</si>
  <si>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</si>
  <si>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</si>
  <si>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</si>
  <si>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</si>
  <si>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</si>
  <si>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</si>
  <si>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</si>
  <si>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</si>
  <si>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</si>
  <si>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</si>
  <si>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</si>
  <si>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</si>
  <si>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</si>
  <si>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</si>
  <si>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</si>
  <si>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</si>
  <si>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</si>
  <si>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</si>
  <si>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</si>
  <si>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</si>
  <si>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</si>
  <si>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</si>
  <si>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</si>
  <si>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</si>
  <si>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</si>
  <si>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</si>
  <si>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</si>
  <si>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</si>
  <si>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</si>
  <si>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</si>
  <si>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</si>
  <si>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</si>
  <si>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</si>
  <si>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</si>
  <si>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</si>
  <si>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</si>
  <si>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</si>
  <si>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</si>
  <si>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</si>
  <si>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</si>
  <si>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</si>
  <si>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</si>
  <si>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</si>
  <si>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</si>
  <si>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</si>
  <si>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</si>
  <si>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</si>
  <si>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</si>
  <si>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</si>
  <si>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</si>
  <si>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</si>
  <si>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</si>
  <si>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</si>
  <si>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</si>
  <si>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</si>
  <si>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</si>
  <si>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</si>
  <si>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</si>
  <si>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</si>
  <si>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</si>
  <si>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</si>
  <si>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</si>
  <si>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</si>
  <si>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</si>
  <si>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</si>
  <si>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</si>
  <si>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</si>
  <si>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</si>
  <si>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</si>
  <si>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</si>
  <si>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</si>
  <si>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</si>
  <si>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</si>
  <si>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</si>
  <si>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</si>
  <si>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</si>
  <si>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</si>
  <si>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</si>
  <si>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</si>
  <si>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</si>
  <si>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</si>
  <si>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</si>
  <si>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</si>
  <si>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</si>
  <si>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</si>
  <si>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</si>
  <si>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</si>
  <si>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</si>
  <si>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</si>
  <si>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</si>
  <si>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</si>
  <si>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</si>
  <si>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</si>
  <si>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</si>
  <si>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</si>
  <si>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</si>
  <si>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</si>
  <si>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</si>
  <si>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</si>
  <si>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</si>
  <si>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</si>
  <si>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</si>
  <si>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</si>
  <si>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</si>
  <si>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</si>
  <si>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</si>
  <si>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</si>
  <si>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</si>
  <si>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</si>
  <si>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</si>
  <si>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</si>
  <si>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</si>
  <si>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</si>
  <si>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</si>
  <si>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</si>
  <si>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</si>
  <si>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</si>
  <si>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</si>
  <si>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</si>
  <si>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</si>
  <si>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</si>
  <si>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</si>
  <si>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</si>
  <si>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</si>
  <si>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</si>
  <si>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</si>
  <si>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</si>
  <si>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</si>
  <si>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</si>
  <si>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</si>
  <si>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</si>
  <si>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</si>
  <si>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</si>
  <si>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</si>
  <si>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</si>
  <si>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</si>
  <si>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</si>
  <si>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</si>
  <si>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</si>
  <si>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</si>
  <si>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</si>
  <si>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</si>
  <si>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</si>
  <si>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</si>
  <si>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</si>
  <si>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</si>
  <si>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</si>
  <si>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</si>
  <si>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</si>
  <si>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</si>
  <si>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</si>
  <si>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</si>
  <si>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</si>
  <si>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</si>
  <si>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</si>
  <si>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</si>
  <si>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</si>
  <si>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</si>
  <si>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</si>
  <si>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</si>
  <si>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</si>
  <si>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</si>
  <si>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</si>
  <si>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</si>
  <si>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</si>
  <si>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</si>
  <si>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</si>
  <si>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</si>
  <si>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</si>
  <si>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</si>
  <si>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</si>
  <si>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</si>
  <si>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</si>
  <si>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</si>
  <si>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</si>
  <si>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</si>
  <si>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</si>
  <si>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</si>
  <si>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</si>
  <si>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</si>
  <si>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</si>
  <si>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</si>
  <si>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</si>
  <si>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</si>
  <si>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</si>
  <si>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</si>
  <si>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</si>
  <si>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</si>
  <si>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</si>
  <si>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</si>
  <si>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</si>
  <si>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</si>
  <si>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</si>
  <si>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</si>
  <si>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</si>
  <si>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</si>
  <si>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</si>
  <si>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</si>
  <si>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</si>
  <si>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</si>
  <si>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</si>
  <si>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</si>
  <si>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</si>
  <si>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</si>
  <si>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</si>
  <si>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</si>
  <si>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</si>
  <si>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</si>
  <si>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</si>
  <si>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</si>
  <si>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</si>
  <si>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</si>
  <si>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</si>
  <si>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</si>
  <si>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</si>
  <si>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</si>
  <si>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</si>
  <si>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</si>
  <si>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</si>
  <si>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</si>
  <si>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</si>
  <si>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</si>
  <si>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</si>
  <si>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</si>
  <si>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</si>
  <si>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</si>
  <si>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</si>
  <si>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</si>
  <si>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</si>
  <si>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</si>
  <si>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</si>
  <si>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</si>
  <si>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</si>
  <si>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</si>
  <si>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</si>
  <si>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</si>
  <si>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</si>
  <si>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</si>
  <si>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</si>
  <si>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</si>
  <si>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</si>
  <si>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</si>
  <si>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</si>
  <si>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</si>
  <si>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</si>
  <si>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</si>
  <si>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</si>
  <si>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</si>
  <si>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</si>
  <si>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</si>
  <si>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</si>
  <si>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</si>
  <si>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</si>
  <si>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</si>
  <si>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</si>
  <si>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</si>
  <si>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</si>
  <si>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</si>
  <si>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</si>
  <si>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</si>
  <si>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</si>
  <si>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</si>
  <si>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</si>
  <si>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</si>
  <si>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</si>
  <si>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</si>
  <si>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</si>
  <si>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</si>
  <si>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</si>
  <si>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</si>
  <si>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</si>
  <si>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</si>
  <si>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</si>
  <si>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</si>
  <si>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</si>
  <si>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</si>
  <si>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</si>
  <si>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</si>
  <si>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</si>
  <si>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</si>
  <si>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</si>
  <si>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</si>
  <si>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</si>
  <si>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</si>
  <si>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</si>
  <si>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</si>
  <si>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</si>
  <si>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</si>
  <si>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</si>
  <si>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</si>
  <si>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</si>
  <si>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</si>
  <si>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</si>
  <si>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</si>
  <si>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</si>
  <si>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</si>
  <si>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</si>
  <si>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</si>
  <si>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</si>
  <si>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</si>
  <si>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</si>
  <si>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</si>
  <si>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</si>
  <si>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</si>
  <si>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</si>
  <si>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</si>
  <si>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</si>
  <si>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</si>
  <si>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</si>
  <si>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</si>
  <si>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</si>
  <si>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</si>
  <si>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</si>
  <si>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</si>
  <si>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</si>
  <si>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</si>
  <si>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</si>
  <si>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</si>
  <si>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</si>
  <si>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</si>
  <si>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</si>
  <si>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</si>
  <si>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</si>
  <si>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</si>
  <si>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</si>
  <si>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</si>
  <si>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</si>
  <si>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</si>
  <si>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</si>
  <si>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</si>
  <si>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</si>
  <si>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</si>
  <si>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</si>
  <si>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</si>
  <si>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</si>
  <si>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</si>
  <si>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</si>
  <si>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</si>
  <si>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</si>
  <si>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</si>
  <si>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</si>
  <si>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</si>
  <si>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</si>
  <si>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</si>
  <si>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</si>
  <si>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</si>
  <si>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</si>
  <si>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</si>
  <si>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</si>
  <si>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</si>
  <si>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</si>
  <si>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</si>
  <si>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</si>
  <si>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</si>
  <si>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</si>
  <si>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</si>
  <si>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</si>
  <si>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</si>
  <si>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</si>
  <si>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</si>
  <si>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</si>
  <si>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</si>
  <si>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</si>
  <si>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</si>
  <si>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</si>
  <si>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</si>
  <si>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</si>
  <si>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</si>
  <si>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</si>
  <si>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</si>
  <si>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</si>
  <si>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</si>
  <si>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</si>
  <si>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</si>
  <si>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</si>
  <si>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</si>
  <si>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</si>
  <si>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</si>
  <si>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</si>
  <si>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</si>
  <si>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</si>
  <si>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</si>
  <si>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</si>
  <si>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</si>
  <si>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</si>
  <si>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</si>
  <si>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</si>
  <si>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</si>
  <si>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</si>
  <si>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</si>
  <si>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</si>
  <si>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</si>
  <si>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</si>
  <si>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</si>
  <si>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</si>
  <si>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</si>
  <si>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</si>
  <si>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</si>
  <si>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</si>
  <si>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</si>
  <si>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</si>
  <si>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</si>
  <si>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</si>
  <si>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</si>
  <si>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</si>
  <si>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</si>
  <si>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</si>
  <si>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</si>
  <si>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</si>
  <si>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</si>
  <si>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</si>
  <si>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</si>
  <si>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</si>
  <si>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</si>
  <si>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</si>
  <si>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</si>
  <si>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</si>
  <si>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</si>
  <si>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</si>
  <si>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</si>
  <si>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</si>
  <si>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</si>
  <si>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</si>
  <si>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</si>
  <si>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</si>
  <si>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</si>
  <si>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</si>
  <si>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</si>
  <si>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</si>
  <si>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</si>
  <si>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</si>
  <si>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</si>
  <si>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</si>
  <si>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</si>
  <si>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</si>
  <si>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</si>
  <si>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</si>
  <si>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</si>
  <si>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</si>
  <si>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</si>
  <si>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</si>
  <si>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</si>
  <si>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</si>
  <si>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</si>
  <si>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</si>
  <si>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</si>
  <si>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</si>
  <si>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</si>
  <si>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</si>
  <si>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</si>
  <si>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</si>
  <si>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</si>
  <si>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</si>
  <si>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</si>
  <si>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</si>
  <si>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</si>
  <si>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</si>
  <si>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</si>
  <si>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</si>
  <si>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</si>
  <si>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</si>
  <si>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</si>
  <si>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</si>
  <si>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</si>
  <si>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</si>
  <si>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</si>
  <si>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</si>
  <si>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</si>
  <si>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</si>
  <si>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</si>
  <si>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</si>
  <si>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</si>
  <si>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</si>
  <si>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</si>
  <si>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</si>
  <si>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</si>
  <si>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</si>
  <si>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</si>
  <si>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</si>
  <si>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</si>
  <si>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</si>
  <si>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</si>
  <si>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</si>
  <si>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</si>
  <si>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</si>
  <si>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</si>
  <si>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</si>
  <si>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</si>
  <si>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</si>
  <si>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</si>
  <si>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</si>
  <si>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</si>
  <si>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</si>
  <si>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</si>
  <si>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</si>
  <si>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</si>
  <si>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</si>
  <si>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</si>
  <si>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</si>
  <si>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</si>
  <si>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</si>
  <si>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</si>
  <si>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</si>
  <si>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</si>
  <si>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</si>
  <si>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</si>
  <si>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</si>
  <si>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</si>
  <si>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</si>
  <si>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</si>
  <si>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</si>
  <si>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</si>
  <si>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</si>
  <si>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</si>
  <si>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</si>
  <si>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</si>
  <si>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</si>
  <si>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</si>
  <si>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</si>
  <si>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</si>
  <si>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</si>
  <si>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</si>
  <si>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</si>
  <si>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</si>
  <si>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</si>
  <si>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</si>
  <si>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</si>
  <si>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</si>
  <si>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</si>
  <si>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</si>
  <si>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</si>
  <si>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</si>
  <si>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</si>
  <si>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</si>
  <si>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</si>
  <si>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</si>
  <si>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</si>
  <si>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</si>
  <si>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</si>
  <si>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</si>
  <si>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</si>
  <si>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</si>
  <si>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</si>
  <si>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</si>
  <si>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</si>
  <si>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</si>
  <si>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</si>
  <si>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</si>
  <si>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</si>
  <si>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</si>
  <si>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</si>
  <si>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</si>
  <si>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</si>
  <si>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</si>
  <si>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</si>
  <si>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</si>
  <si>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</si>
  <si>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</si>
  <si>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</si>
  <si>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</si>
  <si>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</si>
  <si>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</si>
  <si>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</si>
  <si>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</si>
  <si>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</si>
  <si>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</si>
  <si>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</si>
  <si>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</si>
  <si>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</si>
  <si>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</si>
  <si>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</si>
  <si>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</si>
  <si>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</si>
  <si>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</si>
  <si>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</si>
  <si>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</si>
  <si>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</si>
  <si>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</si>
  <si>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</si>
  <si>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</si>
  <si>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</si>
  <si>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</si>
  <si>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</si>
  <si>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</si>
  <si>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</si>
  <si>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</si>
  <si>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</si>
  <si>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</si>
  <si>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</si>
  <si>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</si>
  <si>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</si>
  <si>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</si>
  <si>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</si>
  <si>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</si>
  <si>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</si>
  <si>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</si>
  <si>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</si>
  <si>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</si>
  <si>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</si>
  <si>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</si>
  <si>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</si>
  <si>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</si>
  <si>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</si>
  <si>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</si>
  <si>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</si>
  <si>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</si>
  <si>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</si>
  <si>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</si>
  <si>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</si>
  <si>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</si>
  <si>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</si>
  <si>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</si>
  <si>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</si>
  <si>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</si>
  <si>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</si>
  <si>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</si>
  <si>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</si>
  <si>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</si>
  <si>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</si>
  <si>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</si>
  <si>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</si>
  <si>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</si>
  <si>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</si>
  <si>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</si>
  <si>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</si>
  <si>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</si>
  <si>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</si>
  <si>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</si>
  <si>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</si>
  <si>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</si>
  <si>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</si>
  <si>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</si>
  <si>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</si>
  <si>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</si>
  <si>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</si>
  <si>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</si>
  <si>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</si>
  <si>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</si>
  <si>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</si>
  <si>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</si>
  <si>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</si>
  <si>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</si>
  <si>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</si>
  <si>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</si>
  <si>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</si>
  <si>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</si>
  <si>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</si>
  <si>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</si>
  <si>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</si>
  <si>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</si>
  <si>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</si>
  <si>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</si>
  <si>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</si>
  <si>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</si>
  <si>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</si>
  <si>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</si>
  <si>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</si>
  <si>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</si>
  <si>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</si>
  <si>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</si>
  <si>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</si>
  <si>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</si>
  <si>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</si>
  <si>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</si>
  <si>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</si>
  <si>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</si>
  <si>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</si>
  <si>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</si>
  <si>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</si>
  <si>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</si>
  <si>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</si>
  <si>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</si>
  <si>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</si>
  <si>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</si>
  <si>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</si>
  <si>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</si>
  <si>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</si>
  <si>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</si>
  <si>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</si>
  <si>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</si>
  <si>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</si>
  <si>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</si>
  <si>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</si>
  <si>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</si>
  <si>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</si>
  <si>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</si>
  <si>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</si>
  <si>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</si>
  <si>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</si>
  <si>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</si>
  <si>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</si>
  <si>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</si>
  <si>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</si>
  <si>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</si>
  <si>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</si>
  <si>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</si>
  <si>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</si>
  <si>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</si>
  <si>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</si>
  <si>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</si>
  <si>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</si>
  <si>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</si>
  <si>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</si>
  <si>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</si>
  <si>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</si>
  <si>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</si>
  <si>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</si>
  <si>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</si>
  <si>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</si>
  <si>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</si>
  <si>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</si>
  <si>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</si>
  <si>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</si>
  <si>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</si>
  <si>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</si>
  <si>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</si>
  <si>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</si>
  <si>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</si>
  <si>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</si>
  <si>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</si>
  <si>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</si>
  <si>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</si>
  <si>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</si>
  <si>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</si>
  <si>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</si>
  <si>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</si>
  <si>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</si>
  <si>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</si>
  <si>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</si>
  <si>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</si>
  <si>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</si>
  <si>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</si>
  <si>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</si>
  <si>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</si>
  <si>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</si>
  <si>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</si>
  <si>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</si>
  <si>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</si>
  <si>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</si>
  <si>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</si>
  <si>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</si>
  <si>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</si>
  <si>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</si>
  <si>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</si>
  <si>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</si>
  <si>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</si>
  <si>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</si>
  <si>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</si>
  <si>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</si>
  <si>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</si>
  <si>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</si>
  <si>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</si>
  <si>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</si>
  <si>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</si>
  <si>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</si>
  <si>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</si>
  <si>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</si>
  <si>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</si>
  <si>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</si>
  <si>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</si>
  <si>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</si>
  <si>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</si>
  <si>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</si>
  <si>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</si>
  <si>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</si>
  <si>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</si>
  <si>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</si>
  <si>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</si>
  <si>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</si>
  <si>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</si>
  <si>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</si>
  <si>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</si>
  <si>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</si>
  <si>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</si>
  <si>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</si>
  <si>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</si>
  <si>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</si>
  <si>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</si>
  <si>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</si>
  <si>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</si>
  <si>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</si>
  <si>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</si>
  <si>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</si>
  <si>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</si>
  <si>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</si>
  <si>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</si>
  <si>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</si>
  <si>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</si>
  <si>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</si>
  <si>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</si>
  <si>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</si>
  <si>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</si>
  <si>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</si>
  <si>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</si>
  <si>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</si>
  <si>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</si>
  <si>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</si>
  <si>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</si>
  <si>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</si>
  <si>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</si>
  <si>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</si>
  <si>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</si>
  <si>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</si>
  <si>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</si>
  <si>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</si>
  <si>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</si>
  <si>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</si>
  <si>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</si>
  <si>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</si>
  <si>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</si>
  <si>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</si>
  <si>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</si>
  <si>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</si>
  <si>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</si>
  <si>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</si>
  <si>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</si>
  <si>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</si>
  <si>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</si>
  <si>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</si>
  <si>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</si>
  <si>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</si>
  <si>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</si>
  <si>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</si>
  <si>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</si>
  <si>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</si>
  <si>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</si>
  <si>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</si>
  <si>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</si>
  <si>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</si>
  <si>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</si>
  <si>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</si>
  <si>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</si>
  <si>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</si>
  <si>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</si>
  <si>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</si>
  <si>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</si>
  <si>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</si>
  <si>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</si>
  <si>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</si>
  <si>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</si>
  <si>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</si>
  <si>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</si>
  <si>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</si>
  <si>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</si>
  <si>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</si>
  <si>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</si>
  <si>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</si>
  <si>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</si>
  <si>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</si>
  <si>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</si>
  <si>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</si>
  <si>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</si>
  <si>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</si>
  <si>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</si>
  <si>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</si>
  <si>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</si>
  <si>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</si>
  <si>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</si>
  <si>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</si>
  <si>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</si>
  <si>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</si>
  <si>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</si>
  <si>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</si>
  <si>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</si>
  <si>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</si>
  <si>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</si>
  <si>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</si>
  <si>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</si>
  <si>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</si>
  <si>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</si>
  <si>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</si>
  <si>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</si>
  <si>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</si>
  <si>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</si>
  <si>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</si>
  <si>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</si>
  <si>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</si>
  <si>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</si>
  <si>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</si>
  <si>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</si>
  <si>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</si>
  <si>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</si>
  <si>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</si>
  <si>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</si>
  <si>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</si>
  <si>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</si>
  <si>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</si>
  <si>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</si>
  <si>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</si>
  <si>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</si>
  <si>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</si>
  <si>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</si>
  <si>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</si>
  <si>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</si>
  <si>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</si>
  <si>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</si>
  <si>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</si>
  <si>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</si>
  <si>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</si>
  <si>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</si>
  <si>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</si>
  <si>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</si>
  <si>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</si>
  <si>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</si>
  <si>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</si>
  <si>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</si>
  <si>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</si>
  <si>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</si>
  <si>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</si>
  <si>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</si>
  <si>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</si>
  <si>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</si>
  <si>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</si>
  <si>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</si>
  <si>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</si>
  <si>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</si>
  <si>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</si>
  <si>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</si>
  <si>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</si>
  <si>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</si>
  <si>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</si>
  <si>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</si>
  <si>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</si>
  <si>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</si>
  <si>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</si>
  <si>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</si>
  <si>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</si>
  <si>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</si>
  <si>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</si>
  <si>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</si>
  <si>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</si>
  <si>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</si>
  <si>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</si>
  <si>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</si>
  <si>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</si>
  <si>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</si>
  <si>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</si>
  <si>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</si>
  <si>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</si>
  <si>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</si>
  <si>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</si>
  <si>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</si>
  <si>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</si>
  <si>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</si>
  <si>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</si>
  <si>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</si>
  <si>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</si>
  <si>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</si>
  <si>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</si>
  <si>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</si>
  <si>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</si>
  <si>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</si>
  <si>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</si>
  <si>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</si>
  <si>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</si>
  <si>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</si>
  <si>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</si>
  <si>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</si>
  <si>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</si>
  <si>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</si>
  <si>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</si>
  <si>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</si>
  <si>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</si>
  <si>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</si>
  <si>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</si>
  <si>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</si>
  <si>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</si>
  <si>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</si>
  <si>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</si>
  <si>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</si>
  <si>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</si>
  <si>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</si>
  <si>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</si>
  <si>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</si>
  <si>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</si>
  <si>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</si>
  <si>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</si>
  <si>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</si>
  <si>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</si>
  <si>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</si>
  <si>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</si>
  <si>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</si>
  <si>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</si>
  <si>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</si>
  <si>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</si>
  <si>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</si>
  <si>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</si>
  <si>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</si>
  <si>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</si>
  <si>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</si>
  <si>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</si>
  <si>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</si>
  <si>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</si>
  <si>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</si>
  <si>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</si>
  <si>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</si>
  <si>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</si>
  <si>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</si>
  <si>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</si>
  <si>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</si>
  <si>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</si>
  <si>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</si>
  <si>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</si>
  <si>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</si>
  <si>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</si>
  <si>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</si>
  <si>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</si>
  <si>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</si>
  <si>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</si>
  <si>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</si>
  <si>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</si>
  <si>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</si>
  <si>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</si>
  <si>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</si>
  <si>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</si>
  <si>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</si>
  <si>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</si>
  <si>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</si>
  <si>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</si>
  <si>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</si>
  <si>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</si>
  <si>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</si>
  <si>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</si>
  <si>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</si>
  <si>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</si>
  <si>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</si>
  <si>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</si>
  <si>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</si>
  <si>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</si>
  <si>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</si>
  <si>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</si>
  <si>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</si>
  <si>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</si>
  <si>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</si>
  <si>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</si>
  <si>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</si>
  <si>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</si>
  <si>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</si>
  <si>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</si>
  <si>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</si>
  <si>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</si>
  <si>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</si>
  <si>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</si>
  <si>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</si>
  <si>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</si>
  <si>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</si>
  <si>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</si>
  <si>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</si>
  <si>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</si>
  <si>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</si>
  <si>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</si>
  <si>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</si>
  <si>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</si>
  <si>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</si>
  <si>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</si>
  <si>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</si>
  <si>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</si>
  <si>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</si>
  <si>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</si>
  <si>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</si>
  <si>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</si>
  <si>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</si>
  <si>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</si>
  <si>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</si>
  <si>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</si>
  <si>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</si>
  <si>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</si>
  <si>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</si>
  <si>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</si>
  <si>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</si>
  <si>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</si>
  <si>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</si>
  <si>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</si>
  <si>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</si>
  <si>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</si>
  <si>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</si>
  <si>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</si>
  <si>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</si>
  <si>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</si>
  <si>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</si>
  <si>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</si>
  <si>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</si>
  <si>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</si>
  <si>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</si>
  <si>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</si>
  <si>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</si>
  <si>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</si>
  <si>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</si>
  <si>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</si>
  <si>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</si>
  <si>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</si>
  <si>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</si>
  <si>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</si>
  <si>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</si>
  <si>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</si>
  <si>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</si>
  <si>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</si>
  <si>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</si>
  <si>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</si>
  <si>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</si>
  <si>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</si>
  <si>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</si>
  <si>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</si>
  <si>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</si>
  <si>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</si>
  <si>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</si>
  <si>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</si>
  <si>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</si>
  <si>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</si>
  <si>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</si>
  <si>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</si>
  <si>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</si>
  <si>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</si>
  <si>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</si>
  <si>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</si>
  <si>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</si>
  <si>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</si>
  <si>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</si>
  <si>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</si>
  <si>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</si>
  <si>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</si>
  <si>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</si>
  <si>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</si>
  <si>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</si>
  <si>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</si>
  <si>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</si>
  <si>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</si>
  <si>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</si>
  <si>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</si>
  <si>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</si>
  <si>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</si>
  <si>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</si>
  <si>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</si>
  <si>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</si>
  <si>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</si>
  <si>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</si>
  <si>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</si>
  <si>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</si>
  <si>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</si>
  <si>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</si>
  <si>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</si>
  <si>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</si>
  <si>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</si>
  <si>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</si>
  <si>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</si>
  <si>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</si>
  <si>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</si>
  <si>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</si>
  <si>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</si>
  <si>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</si>
  <si>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</si>
  <si>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</si>
  <si>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</si>
  <si>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</si>
  <si>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</si>
  <si>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</si>
  <si>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</si>
  <si>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</si>
  <si>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</si>
  <si>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</si>
  <si>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</si>
  <si>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</si>
  <si>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</si>
  <si>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</si>
  <si>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</si>
  <si>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</si>
  <si>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</si>
  <si>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</si>
  <si>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</si>
  <si>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</si>
  <si>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</si>
  <si>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</si>
  <si>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</si>
  <si>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</si>
  <si>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</si>
  <si>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</si>
  <si>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</si>
  <si>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</si>
  <si>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</si>
  <si>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</si>
  <si>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</si>
  <si>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</si>
  <si>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</si>
  <si>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</si>
  <si>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</si>
  <si>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</si>
  <si>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</si>
  <si>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</si>
  <si>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</si>
  <si>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</si>
  <si>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</si>
  <si>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</si>
  <si>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</si>
  <si>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</si>
  <si>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</si>
  <si>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</si>
  <si>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</si>
  <si>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</si>
  <si>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</si>
  <si>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</si>
  <si>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</si>
  <si>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</si>
  <si>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</si>
  <si>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</si>
  <si>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</si>
  <si>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</si>
  <si>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</si>
  <si>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</si>
  <si>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</si>
  <si>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</si>
  <si>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</si>
  <si>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</si>
  <si>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</si>
  <si>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</si>
  <si>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</si>
  <si>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</si>
  <si>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</si>
  <si>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</si>
  <si>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</si>
  <si>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</si>
  <si>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</si>
  <si>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</si>
  <si>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</si>
  <si>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</si>
  <si>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</si>
  <si>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</si>
  <si>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</si>
  <si>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</si>
  <si>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</si>
  <si>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</si>
  <si>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</si>
  <si>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</si>
  <si>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</si>
  <si>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</si>
  <si>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</si>
  <si>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</si>
  <si>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</si>
  <si>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</si>
  <si>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</si>
  <si>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</si>
  <si>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</si>
  <si>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</si>
  <si>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</si>
  <si>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</si>
  <si>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</si>
  <si>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</si>
  <si>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</si>
  <si>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</si>
  <si>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</si>
  <si>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</si>
  <si>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</si>
  <si>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</si>
  <si>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</si>
  <si>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</si>
  <si>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</si>
  <si>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</si>
  <si>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</si>
  <si>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</si>
  <si>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</si>
  <si>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</si>
  <si>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</si>
  <si>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</si>
  <si>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</si>
  <si>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</si>
  <si>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</si>
  <si>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</si>
  <si>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</si>
  <si>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</si>
  <si>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</si>
  <si>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</si>
  <si>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</si>
  <si>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</si>
  <si>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</si>
  <si>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</si>
  <si>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</si>
  <si>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</si>
  <si>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</si>
  <si>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</si>
  <si>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</si>
  <si>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</si>
  <si>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</si>
  <si>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</si>
  <si>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</si>
  <si>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</si>
  <si>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</si>
  <si>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</si>
  <si>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</si>
  <si>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</si>
  <si>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</si>
  <si>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</si>
  <si>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</si>
  <si>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</si>
  <si>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</si>
  <si>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</si>
  <si>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</si>
  <si>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</si>
  <si>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</si>
  <si>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</si>
  <si>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</si>
  <si>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</si>
  <si>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</si>
  <si>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</si>
  <si>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</si>
  <si>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</si>
  <si>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</si>
  <si>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</si>
  <si>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</si>
  <si>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</si>
  <si>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</si>
  <si>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</si>
  <si>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</si>
  <si>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</si>
  <si>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</si>
  <si>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</si>
  <si>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</si>
  <si>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</si>
  <si>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</si>
  <si>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</si>
  <si>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</si>
  <si>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</si>
  <si>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</si>
  <si>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</si>
  <si>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</si>
  <si>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</si>
  <si>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</si>
  <si>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</si>
  <si>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</si>
  <si>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</si>
  <si>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</si>
  <si>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</si>
  <si>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</si>
  <si>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</si>
  <si>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</si>
  <si>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</si>
  <si>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</si>
  <si>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</si>
  <si>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</si>
  <si>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</si>
  <si>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</si>
  <si>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</si>
  <si>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</si>
  <si>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</si>
  <si>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</si>
  <si>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</si>
  <si>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</si>
  <si>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</si>
  <si>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</si>
  <si>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</si>
  <si>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</si>
  <si>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</si>
  <si>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</si>
  <si>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</si>
  <si>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</si>
  <si>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</si>
  <si>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</si>
  <si>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</si>
  <si>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</si>
  <si>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</si>
  <si>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</si>
  <si>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</si>
  <si>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</si>
  <si>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</si>
  <si>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</si>
  <si>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</si>
  <si>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</si>
  <si>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</si>
  <si>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</si>
  <si>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</si>
  <si>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</si>
  <si>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</si>
  <si>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</si>
  <si>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</si>
  <si>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</si>
  <si>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</si>
  <si>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</si>
  <si>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</si>
  <si>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</si>
  <si>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</si>
  <si>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</si>
  <si>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</si>
  <si>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</si>
  <si>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</si>
  <si>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</si>
  <si>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</si>
  <si>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</si>
  <si>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</si>
  <si>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</si>
  <si>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</si>
  <si>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</si>
  <si>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</si>
  <si>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</si>
  <si>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</si>
  <si>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</si>
  <si>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</si>
  <si>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</si>
  <si>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</si>
  <si>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</si>
  <si>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</si>
  <si>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</si>
  <si>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</si>
  <si>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</si>
  <si>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</si>
  <si>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</si>
  <si>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</si>
  <si>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</si>
  <si>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</si>
  <si>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</si>
  <si>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</si>
  <si>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</si>
  <si>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</si>
  <si>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</si>
  <si>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</si>
  <si>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</si>
  <si>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</si>
  <si>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</si>
  <si>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</si>
  <si>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</si>
  <si>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</si>
  <si>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</si>
  <si>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</si>
  <si>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</si>
  <si>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</si>
  <si>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</si>
  <si>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</si>
  <si>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</si>
  <si>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</si>
  <si>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</si>
  <si>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</si>
  <si>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</si>
  <si>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</si>
  <si>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</si>
  <si>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</si>
  <si>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</si>
  <si>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</si>
  <si>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</si>
  <si>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</si>
  <si>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</si>
  <si>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</si>
  <si>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</si>
  <si>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</si>
  <si>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</si>
  <si>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</si>
  <si>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</si>
  <si>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</si>
  <si>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</si>
  <si>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</si>
  <si>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</si>
  <si>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</si>
  <si>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</si>
  <si>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</si>
  <si>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</si>
  <si>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</si>
  <si>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</si>
  <si>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</si>
  <si>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</si>
  <si>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</si>
  <si>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</si>
  <si>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</si>
  <si>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</si>
  <si>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</si>
  <si>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</si>
  <si>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</si>
  <si>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</si>
  <si>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</si>
  <si>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</si>
  <si>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</si>
  <si>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</si>
  <si>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</si>
  <si>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</si>
  <si>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</si>
  <si>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</si>
  <si>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</si>
  <si>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</si>
  <si>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</si>
  <si>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</si>
  <si>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</si>
  <si>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</si>
  <si>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</si>
  <si>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</si>
  <si>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</si>
  <si>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</si>
  <si>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</si>
  <si>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</si>
  <si>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</si>
  <si>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</si>
  <si>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</si>
  <si>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</si>
  <si>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</si>
  <si>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</si>
  <si>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</si>
  <si>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</si>
  <si>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</si>
  <si>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</si>
  <si>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</si>
  <si>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</si>
  <si>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</si>
  <si>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</si>
  <si>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</si>
  <si>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</si>
  <si>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</si>
  <si>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</si>
  <si>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</si>
  <si>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</si>
  <si>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</si>
  <si>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</si>
  <si>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</si>
  <si>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</si>
  <si>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</si>
  <si>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</si>
  <si>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</si>
  <si>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</si>
  <si>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</si>
  <si>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</si>
  <si>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</si>
  <si>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</si>
  <si>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</si>
  <si>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</si>
  <si>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</si>
  <si>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</si>
  <si>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</si>
  <si>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</si>
  <si>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</si>
  <si>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</si>
  <si>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</si>
  <si>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</si>
  <si>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</si>
  <si>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</si>
  <si>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</si>
  <si>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</si>
  <si>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</si>
  <si>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</si>
  <si>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</si>
  <si>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</si>
  <si>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</si>
  <si>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</si>
  <si>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</si>
  <si>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</si>
  <si>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</si>
  <si>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</si>
  <si>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</si>
  <si>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</si>
  <si>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</si>
  <si>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</si>
  <si>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</si>
  <si>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</si>
  <si>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</si>
  <si>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</si>
  <si>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</si>
  <si>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</si>
  <si>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</si>
  <si>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</si>
  <si>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</si>
  <si>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</si>
  <si>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</si>
  <si>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</si>
  <si>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</si>
  <si>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</si>
  <si>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</si>
  <si>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</si>
  <si>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</si>
  <si>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</si>
  <si>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</si>
  <si>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</si>
  <si>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</si>
  <si>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</si>
  <si>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</si>
  <si>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</si>
  <si>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</si>
  <si>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</si>
  <si>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</si>
  <si>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</si>
  <si>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</si>
  <si>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</si>
  <si>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</si>
  <si>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</si>
  <si>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</si>
  <si>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</si>
  <si>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</si>
  <si>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</si>
  <si>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</si>
  <si>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</si>
  <si>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</si>
  <si>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</si>
  <si>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</si>
  <si>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</si>
  <si>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</si>
  <si>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</si>
  <si>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</si>
  <si>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</si>
  <si>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</si>
  <si>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</si>
  <si>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</si>
  <si>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</si>
  <si>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</si>
  <si>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</si>
  <si>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</si>
  <si>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</si>
  <si>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</si>
  <si>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</si>
  <si>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</si>
  <si>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</si>
  <si>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</si>
  <si>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</si>
  <si>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</si>
  <si>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</si>
  <si>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</si>
  <si>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</si>
  <si>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</si>
  <si>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</si>
  <si>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</si>
  <si>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</si>
  <si>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</si>
  <si>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</si>
  <si>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</si>
  <si>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</si>
  <si>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</si>
  <si>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</si>
  <si>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</si>
  <si>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</si>
  <si>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</si>
  <si>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</si>
  <si>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</si>
  <si>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</si>
  <si>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</si>
  <si>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</si>
  <si>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</si>
  <si>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</si>
  <si>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</si>
  <si>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</si>
  <si>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</si>
  <si>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</si>
  <si>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</si>
  <si>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</si>
  <si>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</si>
  <si>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</si>
  <si>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</si>
  <si>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</si>
  <si>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</si>
  <si>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</si>
  <si>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</si>
  <si>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</si>
  <si>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</si>
  <si>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</si>
  <si>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</si>
  <si>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</si>
  <si>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</si>
  <si>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</si>
  <si>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</si>
  <si>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</si>
  <si>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</si>
  <si>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</si>
  <si>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</si>
  <si>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</si>
  <si>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</si>
  <si>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</si>
  <si>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</si>
  <si>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</si>
  <si>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</si>
  <si>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</si>
  <si>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</si>
  <si>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</si>
  <si>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</si>
  <si>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</si>
  <si>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</si>
  <si>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</si>
  <si>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</si>
  <si>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</si>
  <si>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</si>
  <si>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</si>
  <si>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</si>
  <si>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</si>
  <si>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</si>
  <si>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</si>
  <si>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</si>
  <si>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</si>
  <si>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</si>
  <si>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</si>
  <si>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</si>
  <si>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</si>
  <si>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</si>
  <si>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</si>
  <si>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</si>
  <si>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</si>
  <si>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</si>
  <si>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</si>
  <si>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</si>
  <si>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</si>
  <si>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</si>
  <si>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</si>
  <si>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</si>
  <si>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</si>
  <si>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</si>
  <si>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</si>
  <si>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</si>
  <si>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</si>
  <si>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</si>
  <si>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</si>
  <si>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</si>
  <si>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</si>
  <si>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</si>
  <si>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</si>
  <si>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</si>
  <si>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</si>
  <si>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</si>
  <si>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</si>
  <si>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</si>
  <si>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</si>
  <si>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</si>
  <si>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</si>
  <si>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</si>
  <si>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</si>
  <si>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</si>
  <si>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</si>
  <si>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</si>
  <si>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</si>
  <si>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</si>
  <si>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</si>
  <si>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</si>
  <si>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</si>
  <si>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</si>
  <si>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</si>
  <si>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</si>
  <si>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</si>
  <si>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</si>
  <si>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</si>
  <si>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</si>
  <si>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</si>
  <si>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</si>
  <si>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</si>
  <si>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</si>
  <si>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</si>
  <si>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</si>
  <si>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</si>
  <si>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</si>
  <si>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</si>
  <si>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</si>
  <si>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</si>
  <si>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</si>
  <si>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</si>
  <si>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</si>
  <si>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</si>
  <si>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</si>
  <si>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</si>
  <si>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</si>
  <si>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</si>
  <si>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</si>
  <si>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</si>
  <si>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</si>
  <si>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</si>
  <si>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</si>
  <si>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</si>
  <si>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</si>
  <si>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</si>
  <si>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</si>
  <si>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</si>
  <si>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</si>
  <si>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</si>
  <si>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</si>
  <si>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</si>
  <si>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</si>
  <si>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</si>
  <si>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</si>
  <si>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</si>
  <si>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</si>
  <si>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</si>
  <si>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</si>
  <si>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</si>
  <si>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</si>
  <si>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</si>
  <si>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</si>
  <si>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</si>
  <si>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</si>
  <si>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</si>
  <si>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</si>
  <si>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</si>
  <si>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</si>
  <si>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</si>
  <si>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</si>
  <si>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</si>
  <si>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</si>
  <si>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</si>
  <si>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</si>
  <si>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</si>
  <si>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</si>
  <si>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</si>
  <si>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</si>
  <si>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</si>
  <si>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</si>
  <si>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</si>
  <si>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</si>
  <si>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</si>
  <si>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</si>
  <si>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</si>
  <si>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</si>
  <si>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</si>
  <si>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</si>
  <si>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</si>
  <si>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</si>
  <si>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</si>
  <si>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</si>
  <si>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</si>
  <si>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</si>
  <si>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</si>
  <si>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</si>
  <si>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</si>
  <si>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</si>
  <si>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</si>
  <si>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</si>
  <si>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</si>
  <si>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</si>
  <si>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</si>
  <si>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</si>
  <si>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</si>
  <si>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</si>
  <si>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</si>
  <si>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</si>
  <si>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</si>
  <si>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</si>
  <si>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</si>
  <si>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</si>
  <si>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</si>
  <si>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</si>
  <si>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</si>
  <si>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</si>
  <si>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</si>
  <si>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</si>
  <si>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</si>
  <si>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</si>
  <si>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</si>
  <si>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</si>
  <si>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</si>
  <si>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</si>
  <si>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</si>
  <si>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</si>
  <si>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</si>
  <si>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</si>
  <si>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</si>
  <si>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</si>
  <si>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</si>
  <si>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</si>
  <si>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</si>
  <si>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</si>
  <si>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</si>
  <si>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</si>
  <si>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</si>
  <si>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</si>
  <si>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</si>
  <si>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</si>
  <si>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</si>
  <si>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</si>
  <si>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</si>
  <si>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</si>
  <si>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</si>
  <si>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</si>
  <si>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</si>
  <si>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</si>
  <si>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</si>
  <si>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</si>
  <si>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</si>
  <si>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</si>
  <si>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</si>
  <si>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</si>
  <si>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</si>
  <si>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</si>
  <si>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</si>
  <si>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</si>
  <si>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</si>
  <si>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</si>
  <si>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</si>
  <si>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</si>
  <si>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</si>
  <si>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</si>
  <si>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</si>
  <si>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</si>
  <si>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</si>
  <si>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</si>
  <si>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</si>
  <si>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</si>
  <si>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</si>
  <si>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</si>
  <si>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</si>
  <si>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</si>
  <si>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</si>
  <si>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</si>
  <si>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</si>
  <si>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</si>
  <si>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</si>
  <si>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</si>
  <si>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</si>
  <si>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</si>
  <si>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</si>
  <si>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</si>
  <si>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</si>
  <si>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</si>
  <si>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</si>
  <si>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</si>
  <si>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</si>
  <si>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</si>
  <si>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</si>
  <si>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</si>
  <si>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</si>
  <si>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</si>
  <si>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</si>
  <si>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</si>
  <si>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</si>
  <si>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</si>
  <si>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</si>
  <si>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</si>
  <si>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</si>
  <si>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</si>
  <si>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</si>
  <si>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</si>
  <si>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</si>
  <si>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</si>
  <si>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</si>
  <si>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</si>
  <si>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</si>
  <si>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</si>
  <si>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</si>
  <si>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</si>
  <si>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</si>
  <si>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</si>
  <si>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</si>
  <si>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</si>
  <si>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</si>
  <si>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</si>
  <si>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</si>
  <si>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</si>
  <si>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</si>
  <si>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</si>
  <si>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</si>
  <si>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</si>
  <si>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</si>
  <si>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</si>
  <si>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</si>
  <si>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</si>
  <si>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</si>
  <si>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</si>
  <si>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</si>
  <si>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</si>
  <si>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</si>
  <si>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</si>
  <si>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</si>
  <si>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</si>
  <si>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</si>
  <si>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</si>
  <si>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</si>
  <si>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</si>
  <si>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</si>
  <si>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</si>
  <si>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</si>
  <si>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</si>
  <si>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</si>
  <si>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</si>
  <si>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</si>
  <si>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</si>
  <si>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</si>
  <si>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</si>
  <si>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</si>
  <si>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</si>
  <si>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</si>
  <si>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</si>
  <si>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</si>
  <si>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</si>
  <si>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</si>
  <si>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</si>
  <si>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</si>
  <si>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</si>
  <si>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</si>
  <si>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</si>
  <si>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</si>
  <si>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</si>
  <si>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</si>
  <si>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</si>
  <si>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</si>
  <si>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</si>
  <si>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</si>
  <si>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</si>
  <si>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</si>
  <si>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</si>
  <si>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</si>
  <si>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</si>
  <si>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</si>
  <si>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</si>
  <si>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</si>
  <si>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</si>
  <si>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</si>
  <si>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</si>
  <si>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</si>
  <si>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</si>
  <si>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</si>
  <si>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</si>
  <si>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</si>
  <si>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</si>
  <si>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</si>
  <si>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</si>
  <si>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</si>
  <si>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</si>
  <si>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</si>
  <si>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</si>
  <si>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</si>
  <si>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</si>
  <si>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</si>
  <si>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</si>
  <si>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</si>
  <si>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</si>
  <si>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</si>
  <si>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</si>
  <si>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</si>
  <si>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</si>
  <si>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</si>
  <si>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</si>
  <si>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</si>
  <si>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</si>
  <si>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</si>
  <si>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</si>
  <si>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</si>
  <si>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</si>
  <si>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</si>
  <si>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</si>
  <si>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</si>
  <si>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</si>
  <si>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</si>
  <si>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</si>
  <si>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</si>
  <si>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</si>
  <si>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</si>
  <si>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</si>
  <si>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</si>
  <si>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</si>
  <si>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</si>
  <si>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</si>
  <si>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</si>
  <si>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</si>
  <si>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</si>
  <si>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</si>
  <si>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</si>
  <si>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</si>
  <si>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</si>
  <si>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</si>
  <si>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</si>
  <si>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</si>
  <si>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</si>
  <si>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</si>
  <si>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</si>
  <si>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</si>
  <si>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</si>
  <si>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</si>
  <si>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</si>
  <si>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</si>
  <si>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</si>
  <si>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</si>
  <si>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</si>
  <si>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</si>
  <si>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</si>
  <si>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</si>
  <si>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</si>
  <si>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</si>
  <si>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</si>
  <si>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</si>
  <si>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</si>
  <si>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</si>
  <si>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</si>
  <si>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</si>
  <si>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</si>
  <si>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</si>
  <si>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</si>
  <si>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</si>
  <si>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</si>
  <si>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</si>
  <si>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</si>
  <si>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</si>
  <si>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</si>
  <si>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</si>
  <si>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</si>
  <si>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</si>
  <si>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</si>
  <si>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</si>
  <si>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</si>
  <si>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</si>
  <si>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</si>
  <si>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</si>
  <si>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</si>
  <si>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</si>
  <si>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</si>
  <si>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</si>
  <si>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</si>
  <si>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</si>
  <si>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</si>
  <si>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</si>
  <si>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</si>
  <si>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</si>
  <si>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</si>
  <si>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</si>
  <si>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</si>
  <si>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</si>
  <si>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</si>
  <si>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</si>
  <si>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</si>
  <si>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</si>
  <si>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</si>
  <si>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</si>
  <si>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</si>
  <si>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</si>
  <si>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</si>
  <si>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</si>
  <si>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</si>
  <si>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</si>
  <si>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</si>
  <si>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</si>
  <si>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</si>
  <si>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</si>
  <si>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</si>
  <si>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</si>
  <si>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</si>
  <si>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</si>
  <si>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</si>
  <si>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</si>
  <si>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</si>
  <si>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</si>
  <si>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</si>
  <si>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</si>
  <si>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</si>
  <si>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</si>
  <si>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</si>
  <si>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</si>
  <si>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</si>
  <si>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</si>
  <si>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</si>
  <si>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</si>
  <si>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</si>
  <si>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</si>
  <si>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</si>
  <si>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</si>
  <si>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</si>
  <si>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</si>
  <si>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</si>
  <si>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</si>
  <si>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</si>
  <si>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</si>
  <si>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</si>
  <si>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</si>
  <si>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</si>
  <si>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</si>
  <si>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</si>
  <si>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</si>
  <si>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</si>
  <si>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</si>
  <si>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</si>
  <si>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</si>
  <si>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</si>
  <si>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</si>
  <si>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</si>
  <si>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</si>
  <si>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</si>
  <si>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</si>
  <si>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</si>
  <si>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</si>
  <si>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</si>
  <si>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</si>
  <si>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</si>
  <si>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</si>
  <si>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</si>
  <si>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</si>
  <si>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</si>
  <si>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</si>
  <si>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</si>
  <si>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</si>
  <si>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</si>
  <si>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</si>
  <si>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</si>
  <si>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</si>
  <si>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</si>
  <si>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</si>
  <si>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</si>
  <si>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</si>
  <si>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</si>
  <si>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</si>
  <si>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</si>
  <si>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</si>
  <si>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</si>
  <si>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</si>
  <si>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</si>
  <si>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</si>
  <si>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</si>
  <si>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</si>
  <si>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</si>
  <si>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</si>
  <si>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</si>
  <si>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</si>
  <si>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</si>
  <si>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</si>
  <si>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</si>
  <si>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</si>
  <si>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</si>
  <si>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</si>
  <si>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</si>
  <si>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</si>
  <si>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</si>
  <si>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</si>
  <si>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</si>
  <si>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</si>
  <si>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</si>
  <si>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</si>
  <si>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</si>
  <si>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</si>
  <si>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</si>
  <si>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</si>
  <si>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</si>
  <si>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</si>
  <si>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</si>
  <si>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</si>
  <si>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</si>
  <si>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</si>
  <si>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</si>
  <si>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</si>
  <si>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</si>
  <si>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</si>
  <si>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</si>
  <si>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</si>
  <si>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</si>
  <si>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</si>
  <si>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</si>
  <si>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</si>
  <si>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</si>
  <si>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</si>
  <si>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</si>
  <si>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</si>
  <si>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</si>
  <si>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</si>
  <si>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</si>
  <si>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</si>
  <si>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</si>
  <si>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</si>
  <si>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</si>
  <si>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</si>
  <si>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</si>
  <si>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</si>
  <si>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</si>
  <si>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</si>
  <si>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</si>
  <si>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</si>
  <si>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</si>
  <si>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</si>
  <si>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</si>
  <si>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</si>
  <si>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</si>
  <si>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</si>
  <si>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</si>
  <si>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</si>
  <si>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</si>
  <si>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</si>
  <si>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</si>
  <si>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</si>
  <si>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</si>
  <si>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</si>
  <si>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</si>
  <si>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</si>
  <si>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</si>
  <si>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</si>
  <si>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</si>
  <si>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</si>
  <si>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</si>
  <si>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</si>
  <si>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</si>
  <si>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</si>
  <si>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</si>
  <si>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</si>
  <si>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</si>
  <si>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</si>
  <si>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</si>
  <si>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</si>
  <si>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</si>
  <si>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</si>
  <si>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</si>
  <si>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</si>
  <si>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</si>
  <si>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</si>
  <si>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</si>
  <si>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</si>
  <si>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</si>
  <si>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</si>
  <si>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</si>
  <si>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</si>
  <si>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</si>
  <si>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</si>
  <si>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</si>
  <si>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</si>
  <si>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</si>
  <si>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</si>
  <si>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</si>
  <si>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</si>
  <si>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</si>
  <si>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</si>
  <si>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</si>
  <si>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</si>
  <si>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</si>
  <si>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</si>
  <si>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</si>
  <si>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</si>
  <si>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</si>
  <si>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</si>
  <si>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</si>
  <si>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</si>
  <si>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</si>
  <si>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</si>
  <si>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</si>
  <si>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</si>
  <si>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</si>
  <si>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</si>
  <si>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</si>
  <si>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</si>
  <si>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</si>
  <si>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</si>
  <si>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</si>
  <si>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</si>
  <si>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</si>
  <si>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</si>
  <si>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</si>
  <si>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</si>
  <si>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</si>
  <si>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</si>
  <si>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</si>
  <si>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</si>
  <si>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</si>
  <si>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</si>
  <si>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</si>
  <si>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</si>
  <si>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</si>
  <si>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</si>
  <si>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</si>
  <si>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</si>
  <si>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</si>
  <si>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</si>
  <si>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</si>
  <si>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</si>
  <si>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</si>
  <si>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</si>
  <si>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</si>
  <si>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</si>
  <si>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</si>
  <si>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</si>
  <si>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</si>
  <si>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</si>
  <si>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</si>
  <si>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</si>
  <si>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</si>
  <si>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</si>
  <si>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</si>
  <si>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</si>
  <si>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</si>
  <si>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</si>
  <si>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</si>
  <si>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</si>
  <si>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</si>
  <si>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</si>
  <si>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</si>
  <si>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</si>
  <si>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</si>
  <si>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</si>
  <si>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</si>
  <si>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</si>
  <si>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</si>
  <si>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</si>
  <si>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</si>
  <si>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</si>
  <si>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</si>
  <si>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</si>
  <si>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</si>
  <si>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</si>
  <si>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</si>
  <si>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</si>
  <si>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</si>
  <si>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</si>
  <si>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</si>
  <si>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</si>
  <si>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</si>
  <si>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</si>
  <si>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</si>
  <si>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</si>
  <si>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</si>
  <si>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</si>
  <si>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</si>
  <si>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</si>
  <si>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</si>
  <si>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</si>
  <si>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</si>
  <si>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</si>
  <si>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</si>
  <si>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</si>
  <si>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</si>
  <si>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</si>
  <si>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</si>
  <si>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</si>
  <si>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</si>
  <si>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</si>
  <si>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</si>
  <si>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</si>
  <si>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</si>
  <si>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</si>
  <si>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</si>
  <si>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</si>
  <si>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</si>
  <si>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</si>
  <si>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</si>
  <si>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</si>
  <si>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</si>
  <si>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</si>
  <si>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</si>
  <si>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</si>
  <si>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</si>
  <si>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</si>
  <si>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</si>
  <si>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</si>
  <si>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</si>
  <si>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</si>
  <si>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</si>
  <si>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</si>
  <si>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</si>
  <si>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</si>
  <si>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</si>
  <si>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</si>
  <si>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</si>
  <si>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</si>
  <si>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</si>
  <si>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</si>
  <si>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</si>
  <si>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</si>
  <si>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</si>
  <si>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</si>
  <si>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</si>
  <si>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</si>
  <si>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</si>
  <si>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</si>
  <si>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</si>
  <si>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</si>
  <si>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</si>
  <si>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</si>
  <si>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</si>
  <si>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</si>
  <si>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</si>
  <si>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</si>
  <si>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</si>
  <si>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</si>
  <si>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</si>
  <si>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</si>
  <si>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</si>
  <si>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</si>
  <si>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</si>
  <si>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</si>
  <si>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</si>
  <si>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</si>
  <si>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</si>
  <si>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</si>
  <si>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</si>
  <si>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</si>
  <si>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</si>
  <si>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</si>
  <si>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</si>
  <si>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</si>
  <si>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</si>
  <si>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</si>
  <si>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</si>
  <si>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</si>
  <si>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</si>
  <si>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</si>
  <si>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</si>
  <si>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</si>
  <si>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</si>
  <si>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</si>
  <si>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</si>
  <si>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</si>
  <si>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</si>
  <si>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</si>
  <si>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</si>
  <si>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</si>
  <si>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</si>
  <si>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</si>
  <si>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</si>
  <si>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</si>
  <si>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</si>
  <si>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</si>
  <si>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</si>
  <si>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</si>
  <si>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</si>
  <si>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</si>
  <si>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</si>
  <si>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</si>
  <si>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</si>
  <si>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</si>
  <si>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</si>
  <si>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</si>
  <si>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</si>
  <si>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</si>
  <si>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</si>
  <si>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</si>
  <si>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</si>
  <si>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</si>
  <si>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</si>
  <si>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</si>
  <si>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</si>
  <si>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</si>
  <si>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</si>
  <si>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</si>
  <si>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</si>
  <si>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</si>
  <si>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</si>
  <si>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</si>
  <si>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</si>
  <si>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</si>
  <si>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</si>
  <si>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</si>
  <si>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</si>
  <si>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</si>
  <si>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</si>
  <si>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</si>
  <si>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</si>
  <si>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</si>
  <si>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</si>
  <si>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</si>
  <si>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</si>
  <si>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</si>
  <si>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</si>
  <si>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</si>
  <si>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</si>
  <si>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</si>
  <si>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</si>
  <si>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</si>
  <si>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</si>
  <si>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</si>
  <si>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</si>
  <si>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</si>
  <si>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</si>
  <si>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</si>
  <si>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</si>
  <si>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</si>
  <si>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</si>
  <si>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</si>
  <si>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</si>
  <si>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</si>
  <si>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</si>
  <si>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</si>
  <si>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</si>
  <si>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</si>
  <si>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</si>
  <si>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</si>
  <si>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</si>
  <si>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</si>
  <si>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</si>
  <si>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</si>
  <si>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</si>
  <si>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</si>
  <si>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</si>
  <si>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</si>
  <si>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</si>
  <si>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</si>
  <si>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</si>
  <si>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</si>
  <si>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</si>
  <si>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</si>
  <si>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</si>
  <si>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</si>
  <si>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</si>
  <si>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</si>
  <si>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</si>
  <si>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</si>
  <si>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</si>
  <si>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</si>
  <si>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</si>
  <si>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</si>
  <si>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</si>
  <si>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</si>
  <si>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</si>
  <si>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</si>
  <si>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</si>
  <si>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</si>
  <si>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</si>
  <si>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</si>
  <si>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</si>
  <si>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</si>
  <si>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</si>
  <si>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</si>
  <si>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</si>
  <si>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</si>
  <si>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</si>
  <si>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</si>
  <si>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</si>
  <si>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</si>
  <si>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</si>
  <si>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</si>
  <si>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</si>
  <si>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</si>
  <si>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</si>
  <si>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</si>
  <si>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</si>
  <si>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</si>
  <si>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</si>
  <si>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</si>
  <si>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</si>
  <si>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</si>
  <si>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</si>
  <si>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</si>
  <si>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</si>
  <si>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</si>
  <si>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</si>
  <si>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</si>
  <si>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</si>
  <si>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</si>
  <si>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</si>
  <si>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</si>
  <si>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</si>
  <si>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</si>
  <si>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</si>
  <si>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</si>
  <si>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</si>
  <si>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</si>
  <si>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</si>
  <si>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</si>
  <si>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</si>
  <si>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</si>
  <si>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</si>
  <si>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</si>
  <si>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</si>
  <si>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</si>
  <si>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</si>
  <si>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</si>
  <si>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</si>
  <si>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</si>
  <si>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</si>
  <si>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</si>
  <si>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</si>
  <si>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</si>
  <si>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</si>
  <si>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</si>
  <si>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</si>
  <si>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</si>
  <si>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</si>
  <si>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</si>
  <si>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</si>
  <si>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</si>
  <si>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</si>
  <si>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</si>
  <si>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</si>
  <si>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</si>
  <si>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</si>
  <si>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</si>
  <si>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</si>
  <si>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</si>
  <si>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</si>
  <si>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</si>
  <si>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</si>
  <si>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</si>
  <si>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</si>
  <si>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</si>
  <si>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</si>
  <si>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</si>
  <si>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</si>
  <si>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</si>
  <si>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</si>
  <si>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</si>
  <si>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</si>
  <si>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</si>
  <si>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</si>
  <si>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</si>
  <si>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</si>
  <si>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</si>
  <si>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</si>
  <si>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</si>
  <si>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</si>
  <si>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</si>
  <si>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</si>
  <si>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</si>
  <si>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</si>
  <si>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</si>
  <si>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</si>
  <si>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</si>
  <si>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</si>
  <si>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</si>
  <si>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</si>
  <si>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</si>
  <si>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</si>
  <si>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</si>
  <si>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</si>
  <si>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</si>
  <si>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</si>
  <si>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</si>
  <si>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</si>
  <si>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</si>
  <si>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</si>
  <si>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</si>
  <si>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</si>
  <si>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</si>
  <si>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</si>
  <si>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</si>
  <si>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</si>
  <si>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</si>
  <si>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</si>
  <si>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</si>
  <si>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</si>
  <si>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</si>
  <si>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</si>
  <si>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</si>
  <si>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</si>
  <si>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</si>
  <si>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</si>
  <si>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</si>
  <si>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</si>
  <si>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</si>
  <si>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</si>
  <si>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</si>
  <si>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</si>
  <si>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</si>
  <si>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</si>
  <si>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</si>
  <si>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</si>
  <si>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</si>
  <si>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</si>
  <si>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</si>
  <si>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</si>
  <si>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</si>
  <si>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</si>
  <si>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</si>
  <si>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</si>
  <si>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</si>
  <si>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</si>
  <si>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</si>
  <si>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</si>
  <si>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</si>
  <si>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</si>
  <si>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</si>
  <si>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</si>
  <si>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</si>
  <si>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</si>
  <si>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</si>
  <si>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</si>
  <si>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</si>
  <si>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</si>
  <si>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</si>
  <si>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</si>
  <si>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</si>
  <si>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</si>
  <si>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</si>
  <si>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</si>
  <si>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</si>
  <si>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</si>
  <si>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</si>
  <si>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</si>
  <si>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</si>
  <si>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</si>
  <si>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</si>
  <si>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</si>
  <si>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</si>
  <si>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</si>
  <si>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</si>
  <si>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</si>
  <si>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</si>
  <si>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</si>
  <si>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</si>
  <si>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</si>
  <si>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</si>
  <si>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</si>
  <si>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</si>
  <si>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</si>
  <si>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</si>
  <si>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</si>
  <si>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</si>
  <si>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</si>
  <si>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</si>
  <si>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</si>
  <si>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</si>
  <si>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</si>
  <si>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</si>
  <si>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</si>
  <si>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</si>
  <si>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</si>
  <si>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</si>
  <si>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</si>
  <si>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</si>
  <si>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</si>
  <si>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</si>
  <si>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</si>
  <si>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</si>
  <si>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</si>
  <si>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</si>
  <si>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</si>
  <si>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</si>
  <si>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</si>
  <si>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</si>
  <si>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</si>
  <si>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</si>
  <si>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</si>
  <si>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</si>
  <si>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</si>
  <si>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</si>
  <si>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</si>
  <si>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</si>
  <si>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</si>
  <si>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</si>
  <si>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</si>
  <si>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</si>
  <si>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</si>
  <si>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</si>
  <si>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</si>
  <si>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</si>
  <si>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</si>
  <si>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</si>
  <si>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</si>
  <si>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</si>
  <si>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</si>
  <si>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</si>
  <si>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</si>
  <si>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</si>
  <si>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</si>
  <si>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</si>
  <si>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</si>
  <si>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</si>
  <si>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</si>
  <si>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</si>
  <si>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</si>
  <si>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</si>
  <si>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</si>
  <si>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</si>
  <si>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</si>
  <si>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</si>
  <si>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</si>
  <si>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</si>
  <si>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</si>
  <si>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</si>
  <si>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</si>
  <si>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</si>
  <si>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</si>
  <si>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</si>
  <si>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</si>
  <si>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</si>
  <si>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</si>
  <si>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</si>
  <si>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</si>
  <si>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</si>
  <si>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</si>
  <si>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</si>
  <si>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</si>
  <si>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</si>
  <si>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</si>
  <si>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</si>
  <si>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</si>
  <si>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</si>
  <si>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</si>
  <si>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</si>
  <si>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</si>
  <si>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</si>
  <si>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</si>
  <si>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</si>
  <si>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</si>
  <si>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</si>
  <si>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</si>
  <si>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</si>
  <si>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</si>
  <si>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</si>
  <si>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</si>
  <si>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</si>
  <si>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</si>
  <si>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</si>
  <si>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</si>
  <si>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</si>
  <si>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</si>
  <si>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</si>
  <si>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</si>
  <si>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</si>
  <si>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</si>
  <si>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</si>
  <si>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</si>
  <si>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</si>
  <si>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</si>
  <si>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</si>
  <si>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</si>
  <si>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</si>
  <si>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</si>
  <si>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</si>
  <si>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</si>
  <si>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</si>
  <si>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</si>
  <si>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</si>
  <si>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</si>
  <si>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</si>
  <si>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</si>
  <si>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</si>
  <si>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</si>
  <si>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</si>
  <si>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</si>
  <si>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</si>
  <si>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</si>
  <si>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</si>
  <si>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</si>
  <si>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</si>
  <si>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</si>
  <si>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</si>
  <si>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</si>
  <si>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</si>
  <si>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</si>
  <si>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</si>
  <si>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</si>
  <si>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</si>
  <si>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</si>
  <si>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</si>
  <si>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</si>
  <si>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</si>
  <si>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</si>
  <si>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</si>
  <si>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</si>
  <si>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</si>
  <si>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</si>
  <si>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</si>
  <si>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</si>
  <si>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</si>
  <si>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</si>
  <si>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</si>
  <si>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</si>
  <si>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</si>
  <si>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</si>
  <si>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</si>
  <si>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</si>
  <si>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</si>
  <si>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</si>
  <si>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</si>
  <si>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</si>
  <si>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</si>
  <si>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</si>
  <si>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</si>
  <si>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</si>
  <si>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</si>
  <si>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</si>
  <si>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</si>
  <si>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</si>
  <si>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</si>
  <si>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</si>
  <si>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</si>
  <si>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</si>
  <si>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</si>
  <si>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</si>
  <si>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</si>
  <si>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</si>
  <si>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</si>
  <si>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</si>
  <si>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</si>
  <si>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</si>
  <si>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</si>
  <si>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</si>
  <si>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</si>
  <si>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</si>
  <si>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</si>
  <si>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</si>
  <si>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</si>
  <si>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</si>
  <si>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</si>
  <si>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</si>
  <si>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</si>
  <si>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</si>
  <si>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</si>
  <si>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</si>
  <si>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</si>
  <si>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</si>
  <si>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</si>
  <si>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</si>
  <si>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</si>
  <si>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</si>
  <si>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</si>
  <si>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</si>
  <si>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</si>
  <si>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</si>
  <si>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</si>
  <si>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</si>
  <si>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</si>
  <si>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</si>
  <si>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</si>
  <si>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</si>
  <si>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</si>
  <si>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</si>
  <si>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</si>
  <si>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</si>
  <si>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</si>
  <si>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</si>
  <si>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</si>
  <si>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</si>
  <si>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</si>
  <si>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</si>
  <si>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</si>
  <si>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</si>
  <si>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</si>
  <si>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</si>
  <si>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</si>
  <si>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</si>
  <si>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</si>
  <si>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</si>
  <si>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</si>
  <si>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</si>
  <si>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</si>
  <si>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</si>
  <si>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</si>
  <si>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</si>
  <si>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</si>
  <si>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</si>
  <si>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</si>
  <si>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</si>
  <si>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</si>
  <si>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</si>
  <si>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</si>
  <si>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</si>
  <si>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</si>
  <si>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</si>
  <si>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</si>
  <si>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</si>
  <si>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</si>
  <si>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</si>
  <si>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</si>
  <si>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</si>
  <si>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</si>
  <si>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</si>
  <si>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</si>
  <si>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</si>
  <si>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</si>
  <si>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</si>
  <si>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</si>
  <si>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</si>
  <si>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</si>
  <si>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</si>
  <si>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</si>
  <si>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</si>
  <si>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</si>
  <si>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</si>
  <si>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</si>
  <si>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</si>
  <si>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</si>
  <si>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</si>
  <si>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</si>
  <si>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</si>
  <si>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</si>
  <si>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</si>
  <si>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</si>
  <si>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</si>
  <si>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</si>
  <si>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</si>
  <si>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</si>
  <si>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</si>
  <si>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</si>
  <si>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</si>
  <si>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</si>
  <si>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</si>
  <si>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</si>
  <si>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</si>
  <si>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</si>
  <si>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</si>
  <si>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</si>
  <si>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</si>
  <si>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</si>
  <si>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</si>
  <si>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</si>
  <si>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</si>
  <si>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</si>
  <si>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</si>
  <si>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</si>
  <si>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</si>
  <si>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</si>
  <si>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</si>
  <si>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</si>
  <si>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</si>
  <si>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</si>
  <si>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</si>
  <si>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</si>
  <si>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</si>
  <si>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</si>
  <si>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</si>
  <si>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</si>
  <si>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</si>
  <si>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</si>
  <si>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</si>
  <si>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</si>
  <si>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</si>
  <si>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</si>
  <si>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</si>
  <si>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</si>
  <si>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</si>
  <si>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</si>
  <si>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</si>
  <si>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</si>
  <si>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</si>
  <si>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</si>
  <si>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</si>
  <si>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</si>
  <si>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</si>
  <si>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</si>
  <si>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</si>
  <si>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</si>
  <si>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</si>
  <si>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</si>
  <si>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</si>
  <si>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</si>
  <si>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</si>
  <si>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</si>
  <si>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</si>
  <si>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</si>
  <si>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</si>
  <si>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</si>
  <si>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</si>
  <si>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</si>
  <si>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</si>
  <si>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</si>
  <si>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</si>
  <si>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</si>
  <si>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</si>
  <si>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</si>
  <si>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</si>
  <si>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</si>
  <si>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</si>
  <si>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</si>
  <si>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</si>
  <si>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</si>
  <si>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</si>
  <si>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</si>
  <si>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</si>
  <si>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</si>
  <si>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</si>
  <si>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</si>
  <si>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</si>
  <si>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</si>
  <si>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</si>
  <si>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</si>
  <si>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</si>
  <si>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</si>
  <si>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</si>
  <si>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</si>
  <si>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</si>
  <si>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</si>
  <si>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</si>
  <si>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</si>
  <si>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</si>
  <si>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</si>
  <si>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</si>
  <si>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</si>
  <si>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</si>
  <si>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</si>
  <si>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</si>
  <si>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</si>
  <si>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</si>
  <si>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</si>
  <si>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</si>
  <si>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</si>
  <si>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</si>
  <si>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</si>
  <si>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</si>
  <si>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</si>
  <si>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</si>
  <si>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</si>
  <si>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</si>
  <si>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</si>
  <si>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</si>
  <si>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</si>
  <si>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</si>
  <si>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</si>
  <si>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</si>
  <si>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</si>
  <si>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</si>
  <si>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</si>
  <si>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</si>
  <si>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</si>
  <si>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</si>
  <si>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</si>
  <si>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</si>
  <si>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</si>
  <si>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</si>
  <si>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</si>
  <si>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</si>
  <si>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</si>
  <si>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</si>
  <si>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</si>
  <si>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</si>
  <si>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</si>
  <si>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</si>
  <si>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</si>
  <si>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</si>
  <si>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</si>
  <si>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</si>
  <si>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</si>
  <si>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</si>
  <si>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</si>
  <si>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</si>
  <si>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</si>
  <si>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</si>
  <si>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</si>
  <si>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</si>
  <si>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</si>
  <si>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</si>
  <si>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</si>
  <si>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</si>
  <si>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</si>
  <si>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</si>
  <si>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</si>
  <si>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</si>
  <si>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</si>
  <si>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</si>
  <si>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</si>
  <si>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</si>
  <si>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</si>
  <si>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</si>
  <si>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</si>
  <si>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</si>
  <si>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</si>
  <si>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</si>
  <si>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</si>
  <si>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</si>
  <si>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</si>
  <si>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</si>
  <si>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</si>
  <si>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</si>
  <si>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</si>
  <si>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</si>
  <si>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</si>
  <si>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</si>
  <si>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</si>
  <si>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</si>
  <si>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</si>
  <si>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</si>
  <si>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</si>
  <si>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</si>
  <si>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</si>
  <si>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</si>
  <si>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</si>
  <si>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</si>
  <si>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</si>
  <si>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</si>
  <si>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</si>
  <si>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</si>
  <si>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</si>
  <si>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</si>
  <si>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</si>
  <si>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</si>
  <si>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</si>
  <si>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</si>
  <si>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</si>
  <si>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</si>
  <si>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</si>
  <si>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</si>
  <si>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</si>
  <si>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</si>
  <si>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</si>
  <si>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</si>
  <si>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</si>
  <si>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</si>
  <si>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</si>
  <si>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</si>
  <si>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</si>
  <si>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</si>
  <si>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</si>
  <si>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</si>
  <si>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</si>
  <si>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</si>
  <si>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</si>
  <si>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</si>
  <si>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</si>
  <si>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</si>
  <si>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</si>
  <si>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</si>
  <si>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</si>
  <si>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</si>
  <si>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</si>
  <si>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</si>
  <si>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</si>
  <si>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</si>
  <si>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</si>
  <si>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</si>
  <si>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</si>
  <si>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</si>
  <si>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</si>
  <si>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</si>
  <si>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</si>
  <si>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</si>
  <si>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</si>
  <si>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</si>
  <si>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</si>
  <si>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</si>
  <si>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</si>
  <si>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</si>
  <si>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</si>
  <si>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</si>
  <si>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</si>
  <si>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</si>
  <si>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</si>
  <si>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</si>
  <si>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</si>
  <si>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</si>
  <si>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</si>
  <si>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</si>
  <si>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</si>
  <si>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</si>
  <si>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</si>
  <si>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</si>
  <si>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</si>
  <si>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</si>
  <si>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</si>
  <si>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</si>
  <si>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</si>
  <si>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</si>
  <si>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</si>
  <si>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</si>
  <si>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</si>
  <si>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</si>
  <si>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</si>
  <si>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</si>
  <si>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</si>
  <si>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</si>
  <si>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</si>
  <si>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</si>
  <si>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</si>
  <si>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</si>
  <si>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</si>
  <si>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</si>
  <si>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</si>
  <si>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</si>
  <si>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</si>
  <si>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</si>
  <si>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</si>
  <si>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</si>
  <si>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</si>
  <si>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</si>
  <si>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</si>
  <si>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</si>
  <si>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</si>
  <si>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</si>
  <si>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</si>
  <si>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</si>
  <si>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</si>
  <si>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</si>
  <si>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</si>
  <si>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</si>
  <si>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</si>
  <si>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</si>
  <si>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</si>
  <si>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</si>
  <si>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</si>
  <si>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</si>
  <si>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</si>
  <si>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</si>
  <si>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</si>
  <si>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</si>
  <si>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</si>
  <si>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</si>
  <si>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</si>
  <si>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</si>
  <si>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</si>
  <si>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</si>
  <si>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</si>
  <si>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</si>
  <si>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</si>
  <si>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</si>
  <si>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</si>
  <si>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</si>
  <si>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</si>
  <si>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</si>
  <si>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</si>
  <si>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</si>
  <si>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</si>
  <si>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</si>
  <si>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</si>
  <si>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</si>
  <si>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</si>
  <si>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</si>
  <si>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</si>
  <si>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</si>
  <si>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</si>
  <si>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</si>
  <si>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</si>
  <si>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</si>
  <si>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</si>
  <si>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</si>
  <si>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</si>
  <si>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</si>
  <si>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</si>
  <si>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</si>
  <si>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</si>
  <si>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</si>
  <si>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</si>
  <si>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</si>
  <si>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</si>
  <si>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</si>
  <si>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</si>
  <si>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</si>
  <si>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</si>
  <si>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</si>
  <si>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</si>
  <si>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</si>
  <si>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</si>
  <si>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</si>
  <si>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</si>
  <si>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</si>
  <si>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</si>
  <si>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</si>
  <si>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</si>
  <si>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</si>
  <si>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</si>
  <si>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</si>
  <si>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</si>
  <si>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</si>
  <si>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</si>
  <si>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</si>
  <si>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</si>
  <si>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</si>
  <si>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</si>
  <si>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</si>
  <si>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</si>
  <si>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</si>
  <si>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</si>
  <si>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</si>
  <si>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</si>
  <si>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</si>
  <si>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</si>
  <si>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</si>
  <si>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</si>
  <si>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</si>
  <si>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</si>
  <si>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</si>
  <si>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</si>
  <si>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</si>
  <si>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</si>
  <si>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</si>
  <si>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</si>
  <si>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</si>
  <si>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</si>
  <si>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</si>
  <si>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</si>
  <si>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</si>
  <si>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</si>
  <si>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</si>
  <si>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</si>
  <si>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</si>
  <si>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</si>
  <si>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</si>
  <si>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</si>
  <si>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</si>
  <si>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</si>
  <si>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</si>
  <si>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</si>
  <si>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</si>
  <si>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</si>
  <si>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</si>
  <si>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</si>
  <si>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</si>
  <si>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</si>
  <si>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</si>
  <si>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</si>
  <si>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</si>
  <si>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</si>
  <si>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</si>
  <si>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</si>
  <si>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</si>
  <si>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</si>
  <si>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</si>
  <si>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</si>
  <si>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</si>
  <si>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</si>
  <si>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</si>
  <si>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</si>
  <si>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</si>
  <si>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</si>
  <si>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</si>
  <si>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</si>
  <si>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</si>
  <si>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</si>
  <si>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</si>
  <si>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</si>
  <si>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</si>
  <si>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</si>
  <si>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</si>
  <si>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</si>
  <si>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</si>
  <si>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</si>
  <si>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</si>
  <si>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</si>
  <si>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</si>
  <si>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</si>
  <si>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</si>
  <si>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</si>
  <si>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</si>
  <si>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</si>
  <si>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</si>
  <si>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</si>
  <si>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</si>
  <si>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</si>
  <si>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</si>
  <si>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</si>
  <si>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</si>
  <si>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</si>
  <si>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</si>
  <si>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</si>
  <si>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</si>
  <si>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</si>
  <si>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</si>
  <si>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</si>
  <si>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</si>
  <si>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</si>
  <si>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</si>
  <si>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</si>
  <si>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</si>
  <si>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</si>
  <si>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</si>
  <si>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</si>
  <si>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</si>
  <si>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</si>
  <si>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</si>
  <si>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</si>
  <si>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</si>
  <si>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</si>
  <si>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</si>
  <si>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</si>
  <si>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</si>
  <si>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</si>
  <si>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</si>
  <si>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</si>
  <si>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</si>
  <si>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</si>
  <si>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</si>
  <si>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</si>
  <si>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</si>
  <si>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</si>
  <si>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</si>
  <si>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</si>
  <si>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</si>
  <si>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</si>
  <si>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</si>
  <si>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</si>
  <si>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</si>
  <si>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</si>
  <si>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</si>
  <si>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</si>
  <si>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</si>
  <si>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</si>
  <si>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</si>
  <si>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</si>
  <si>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</si>
  <si>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</si>
  <si>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</si>
  <si>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</si>
  <si>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</si>
  <si>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</si>
  <si>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</si>
  <si>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</si>
  <si>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</si>
  <si>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</si>
  <si>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</si>
  <si>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</si>
  <si>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</si>
  <si>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</si>
  <si>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</si>
  <si>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</si>
  <si>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</si>
  <si>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</si>
  <si>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</si>
  <si>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</si>
  <si>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</si>
  <si>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</si>
  <si>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</si>
  <si>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</si>
  <si>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</si>
  <si>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</si>
  <si>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</si>
  <si>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</si>
  <si>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</si>
  <si>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</si>
  <si>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</si>
  <si>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</si>
  <si>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</si>
  <si>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</si>
  <si>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</si>
  <si>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</si>
  <si>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</si>
  <si>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</si>
  <si>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</si>
  <si>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</si>
  <si>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</si>
  <si>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</si>
  <si>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</si>
  <si>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</si>
  <si>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</si>
  <si>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</si>
  <si>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</si>
  <si>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</si>
  <si>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</si>
  <si>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</si>
  <si>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</si>
  <si>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</si>
  <si>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</si>
  <si>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</si>
  <si>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</si>
  <si>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</si>
  <si>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</si>
  <si>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</si>
  <si>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</si>
  <si>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</si>
  <si>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</si>
  <si>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</si>
  <si>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</si>
  <si>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</si>
  <si>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</si>
  <si>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</si>
  <si>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</si>
  <si>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</si>
  <si>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</si>
  <si>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</si>
  <si>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</si>
  <si>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</si>
  <si>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</si>
  <si>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</si>
  <si>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</si>
  <si>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</si>
  <si>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</si>
  <si>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</si>
  <si>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</si>
  <si>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</si>
  <si>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</si>
  <si>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</si>
  <si>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</si>
  <si>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</si>
  <si>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</si>
  <si>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</si>
  <si>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</si>
  <si>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</si>
  <si>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</si>
  <si>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</si>
  <si>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</si>
  <si>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</si>
  <si>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</si>
  <si>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</si>
  <si>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</si>
  <si>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</si>
  <si>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</si>
  <si>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</si>
  <si>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</si>
  <si>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</si>
  <si>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</si>
  <si>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</si>
  <si>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</si>
  <si>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</si>
  <si>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</si>
  <si>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</si>
  <si>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</si>
  <si>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</si>
  <si>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</si>
  <si>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</si>
  <si>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</si>
  <si>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</si>
  <si>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</si>
  <si>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</si>
  <si>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</si>
  <si>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</si>
  <si>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</si>
  <si>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</si>
  <si>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</si>
  <si>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</si>
  <si>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</si>
  <si>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</si>
  <si>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</si>
  <si>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</si>
  <si>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</si>
  <si>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</si>
  <si>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</si>
  <si>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</si>
  <si>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</si>
  <si>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</si>
  <si>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</si>
  <si>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</si>
  <si>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</si>
  <si>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</si>
  <si>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</si>
  <si>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</si>
  <si>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</si>
  <si>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</si>
  <si>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</si>
  <si>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</si>
  <si>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</si>
  <si>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</si>
  <si>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</si>
  <si>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</si>
  <si>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</si>
  <si>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</si>
  <si>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</si>
  <si>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</si>
  <si>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</si>
  <si>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</si>
  <si>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</si>
  <si>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</si>
  <si>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</si>
  <si>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</si>
  <si>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</si>
  <si>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</si>
  <si>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</si>
  <si>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</si>
  <si>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</si>
  <si>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</si>
  <si>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</si>
  <si>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</si>
  <si>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</si>
  <si>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</si>
  <si>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</si>
  <si>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</si>
  <si>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</si>
  <si>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</si>
  <si>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</si>
  <si>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</si>
  <si>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</si>
  <si>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</si>
  <si>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</si>
  <si>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</si>
  <si>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</si>
  <si>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</si>
  <si>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</si>
  <si>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</si>
  <si>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</si>
  <si>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</si>
  <si>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</si>
  <si>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</si>
  <si>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</si>
  <si>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</si>
  <si>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</si>
  <si>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</si>
  <si>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</si>
  <si>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</si>
  <si>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</si>
  <si>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</si>
  <si>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</si>
  <si>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</si>
  <si>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</si>
  <si>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</si>
  <si>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</si>
  <si>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</si>
  <si>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</si>
  <si>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</si>
  <si>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</si>
  <si>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</si>
  <si>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</si>
  <si>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</si>
  <si>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</si>
  <si>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</si>
  <si>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</si>
  <si>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</si>
  <si>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</si>
  <si>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</si>
  <si>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</si>
  <si>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</si>
  <si>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</si>
  <si>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</si>
  <si>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</si>
  <si>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</si>
  <si>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</si>
  <si>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</si>
  <si>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</si>
  <si>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</si>
  <si>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</si>
  <si>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</si>
  <si>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</si>
  <si>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</si>
  <si>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</si>
  <si>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</si>
  <si>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</si>
  <si>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</si>
  <si>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</si>
  <si>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</si>
  <si>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</si>
  <si>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</si>
  <si>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</si>
  <si>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</si>
  <si>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</si>
  <si>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</si>
  <si>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</si>
  <si>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</si>
  <si>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</si>
  <si>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</si>
  <si>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</si>
  <si>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</si>
  <si>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</si>
  <si>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</si>
  <si>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</si>
  <si>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</si>
  <si>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</si>
  <si>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</si>
  <si>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</si>
  <si>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</si>
  <si>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</si>
  <si>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</si>
  <si>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</si>
  <si>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</si>
  <si>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</si>
  <si>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</si>
  <si>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</si>
  <si>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</si>
  <si>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</si>
  <si>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</si>
  <si>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</si>
  <si>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</si>
  <si>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</si>
  <si>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</si>
  <si>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</si>
  <si>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</si>
  <si>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</si>
  <si>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</si>
  <si>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</si>
  <si>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</si>
  <si>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</si>
  <si>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</si>
  <si>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</si>
  <si>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</si>
  <si>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</si>
  <si>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</si>
  <si>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</si>
  <si>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</si>
  <si>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</si>
  <si>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</si>
  <si>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</si>
  <si>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</si>
  <si>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</si>
  <si>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</si>
  <si>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</si>
  <si>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</si>
  <si>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</si>
  <si>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</si>
  <si>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</si>
  <si>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</si>
  <si>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</si>
  <si>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</si>
  <si>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</si>
  <si>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</si>
  <si>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</si>
  <si>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</si>
  <si>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</si>
  <si>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</si>
  <si>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</si>
  <si>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</si>
  <si>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</si>
  <si>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</si>
  <si>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</si>
  <si>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</si>
  <si>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</si>
  <si>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</si>
  <si>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</si>
  <si>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</si>
  <si>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</si>
  <si>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</si>
  <si>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</si>
  <si>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</si>
  <si>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</si>
  <si>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</si>
  <si>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</si>
  <si>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</si>
  <si>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</si>
  <si>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</si>
  <si>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</si>
  <si>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</si>
  <si>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</si>
  <si>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</si>
  <si>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</si>
  <si>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</si>
  <si>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</si>
  <si>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</si>
  <si>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</si>
  <si>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</si>
  <si>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</si>
  <si>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</si>
  <si>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</si>
  <si>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</si>
  <si>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</si>
  <si>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</si>
  <si>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</si>
  <si>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</si>
  <si>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</si>
  <si>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</si>
  <si>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</si>
  <si>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</si>
  <si>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</si>
  <si>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</si>
  <si>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</si>
  <si>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</si>
  <si>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</si>
  <si>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</si>
  <si>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</si>
  <si>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</si>
  <si>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</si>
  <si>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</si>
  <si>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</si>
  <si>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</si>
  <si>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</si>
  <si>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</si>
  <si>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</si>
  <si>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</si>
  <si>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</si>
  <si>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</si>
  <si>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</si>
  <si>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</si>
  <si>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</si>
  <si>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</si>
  <si>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</si>
  <si>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</si>
  <si>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</si>
  <si>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</si>
  <si>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</si>
  <si>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</si>
  <si>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</si>
  <si>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</si>
  <si>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</si>
  <si>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</si>
  <si>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</si>
  <si>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</si>
  <si>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</si>
  <si>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</si>
  <si>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</si>
  <si>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</si>
  <si>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</si>
  <si>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</si>
  <si>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</si>
  <si>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</si>
  <si>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</si>
  <si>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</si>
  <si>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</si>
  <si>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</si>
  <si>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</si>
  <si>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</si>
  <si>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</si>
  <si>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</si>
  <si>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</si>
  <si>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</si>
  <si>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</si>
  <si>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</si>
  <si>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</si>
  <si>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</si>
  <si>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</si>
  <si>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</si>
  <si>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</si>
  <si>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</si>
  <si>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</si>
  <si>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</si>
  <si>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</si>
  <si>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</si>
  <si>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</si>
  <si>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</si>
  <si>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</si>
  <si>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</si>
  <si>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</si>
  <si>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</si>
  <si>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</si>
  <si>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</si>
  <si>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</si>
  <si>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</si>
  <si>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</si>
  <si>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</si>
  <si>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</si>
  <si>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</si>
  <si>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</si>
  <si>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</si>
  <si>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</si>
  <si>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</si>
  <si>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</si>
  <si>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</si>
  <si>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</si>
  <si>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</si>
  <si>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</si>
  <si>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</si>
  <si>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</si>
  <si>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</si>
  <si>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</si>
  <si>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</si>
  <si>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</si>
  <si>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</si>
  <si>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</si>
  <si>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</si>
  <si>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</si>
  <si>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</si>
  <si>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</si>
  <si>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</si>
  <si>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</si>
  <si>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</si>
  <si>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</si>
  <si>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</si>
  <si>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</si>
  <si>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</si>
  <si>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</si>
  <si>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</si>
  <si>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</si>
  <si>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</si>
  <si>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</si>
  <si>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</si>
  <si>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</si>
  <si>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</si>
  <si>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</si>
  <si>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</si>
  <si>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</si>
  <si>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</si>
  <si>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</si>
  <si>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</si>
  <si>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</si>
  <si>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</si>
  <si>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</si>
  <si>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</si>
  <si>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</si>
  <si>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</si>
  <si>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</si>
  <si>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</si>
  <si>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</si>
  <si>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</si>
  <si>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</si>
  <si>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</si>
  <si>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</si>
  <si>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</si>
  <si>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</si>
  <si>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</si>
  <si>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</si>
  <si>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</si>
  <si>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</si>
  <si>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</si>
  <si>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</si>
  <si>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</si>
  <si>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</si>
  <si>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</si>
  <si>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</si>
  <si>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</si>
  <si>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</si>
  <si>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</si>
  <si>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</si>
  <si>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</si>
  <si>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</si>
  <si>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</si>
  <si>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</si>
  <si>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</si>
  <si>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</si>
  <si>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</si>
  <si>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</si>
  <si>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</si>
  <si>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</si>
  <si>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</si>
  <si>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</si>
  <si>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</si>
  <si>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</si>
  <si>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</si>
  <si>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</si>
  <si>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</si>
  <si>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</si>
  <si>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</si>
  <si>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</si>
  <si>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</si>
  <si>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</si>
  <si>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</si>
  <si>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</si>
  <si>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</si>
  <si>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</si>
  <si>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</si>
  <si>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</si>
  <si>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</si>
  <si>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</si>
  <si>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</si>
  <si>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</si>
  <si>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</si>
  <si>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</si>
  <si>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</si>
  <si>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</si>
  <si>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</si>
  <si>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</si>
  <si>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</si>
  <si>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</si>
  <si>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</si>
  <si>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</si>
  <si>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</si>
  <si>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</si>
  <si>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</si>
  <si>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</si>
  <si>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</si>
  <si>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</si>
  <si>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</si>
  <si>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</si>
  <si>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</si>
  <si>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</si>
  <si>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</si>
  <si>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</si>
  <si>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</si>
  <si>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</si>
  <si>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</si>
  <si>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</si>
  <si>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</si>
  <si>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</si>
  <si>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</si>
  <si>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</si>
  <si>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</si>
  <si>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</si>
  <si>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</si>
  <si>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</si>
  <si>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</si>
  <si>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</si>
  <si>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</si>
  <si>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</si>
  <si>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</si>
  <si>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</si>
  <si>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</si>
  <si>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</si>
  <si>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</si>
  <si>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</si>
  <si>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</si>
  <si>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</si>
  <si>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</si>
  <si>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</si>
  <si>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</si>
  <si>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</si>
  <si>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</si>
  <si>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</si>
  <si>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</si>
  <si>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</si>
  <si>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</si>
  <si>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</si>
  <si>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</si>
  <si>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</si>
  <si>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</si>
  <si>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</si>
  <si>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</si>
  <si>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</si>
  <si>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</si>
  <si>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</si>
  <si>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</si>
  <si>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</si>
  <si>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</si>
  <si>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</si>
  <si>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</si>
  <si>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</si>
  <si>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</si>
  <si>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</si>
  <si>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</si>
  <si>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</si>
  <si>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</si>
  <si>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</si>
  <si>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</si>
  <si>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</si>
  <si>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</si>
  <si>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</si>
  <si>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</si>
  <si>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</si>
  <si>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</si>
  <si>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</si>
  <si>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</si>
  <si>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</si>
  <si>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</si>
  <si>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</si>
  <si>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</si>
  <si>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</si>
  <si>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</si>
  <si>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</si>
  <si>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</si>
  <si>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</si>
  <si>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</si>
  <si>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</si>
  <si>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</si>
  <si>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</si>
  <si>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</si>
  <si>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</si>
  <si>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</si>
  <si>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</si>
  <si>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</si>
  <si>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</si>
  <si>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</si>
  <si>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</si>
  <si>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</si>
  <si>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</si>
  <si>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</si>
  <si>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</si>
  <si>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</si>
  <si>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</si>
  <si>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</si>
  <si>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</si>
  <si>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</si>
  <si>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</si>
  <si>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</si>
  <si>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</si>
  <si>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</si>
  <si>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</si>
  <si>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</si>
  <si>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</si>
  <si>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</si>
  <si>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</si>
  <si>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</si>
  <si>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</si>
  <si>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</si>
  <si>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</si>
  <si>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</si>
  <si>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</si>
  <si>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</si>
  <si>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</si>
  <si>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</si>
  <si>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</si>
  <si>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</si>
  <si>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</si>
  <si>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</si>
  <si>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</si>
  <si>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</si>
  <si>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</si>
  <si>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</si>
  <si>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</si>
  <si>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</si>
  <si>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</si>
  <si>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</si>
  <si>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</si>
  <si>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</si>
  <si>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</si>
  <si>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</si>
  <si>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</si>
  <si>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</si>
  <si>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</si>
  <si>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</si>
  <si>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</si>
  <si>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</si>
  <si>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</si>
  <si>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</si>
  <si>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</si>
  <si>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</si>
  <si>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</si>
  <si>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</si>
  <si>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</si>
  <si>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</si>
  <si>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</si>
  <si>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</si>
  <si>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</si>
  <si>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</si>
  <si>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</si>
  <si>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</si>
  <si>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</si>
  <si>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</si>
  <si>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</si>
  <si>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</si>
  <si>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</si>
  <si>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</si>
  <si>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</si>
  <si>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</si>
  <si>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</si>
  <si>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</si>
  <si>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</si>
  <si>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</si>
  <si>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</si>
  <si>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</si>
  <si>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</si>
  <si>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</si>
  <si>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</si>
  <si>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</si>
  <si>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</si>
  <si>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</si>
  <si>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</si>
  <si>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</si>
  <si>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</si>
  <si>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</si>
  <si>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</si>
  <si>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</si>
  <si>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</si>
  <si>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</si>
  <si>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</si>
  <si>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</si>
  <si>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</si>
  <si>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</si>
  <si>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</si>
  <si>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</si>
  <si>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</si>
  <si>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</si>
  <si>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</si>
  <si>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</si>
  <si>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</si>
  <si>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</si>
  <si>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</si>
  <si>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</si>
  <si>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</si>
  <si>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</si>
  <si>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</si>
  <si>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</si>
  <si>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</si>
  <si>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</si>
  <si>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</si>
  <si>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</si>
  <si>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</si>
  <si>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</si>
  <si>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</si>
  <si>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</si>
  <si>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</si>
  <si>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</si>
  <si>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</si>
  <si>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</si>
  <si>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</si>
  <si>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</si>
  <si>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</si>
  <si>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</si>
  <si>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</si>
  <si>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</si>
  <si>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</si>
  <si>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</si>
  <si>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</si>
  <si>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</si>
  <si>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</si>
  <si>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</si>
  <si>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</si>
  <si>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</si>
  <si>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</si>
  <si>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</si>
  <si>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</si>
  <si>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</si>
  <si>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</si>
  <si>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</si>
  <si>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</si>
  <si>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</si>
  <si>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</si>
  <si>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</si>
  <si>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</si>
  <si>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</si>
  <si>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</si>
  <si>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</si>
  <si>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</si>
  <si>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</si>
  <si>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</si>
  <si>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</si>
  <si>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</si>
  <si>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</si>
  <si>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</si>
  <si>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</si>
  <si>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</si>
  <si>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</si>
  <si>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</si>
  <si>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</si>
  <si>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</si>
  <si>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</si>
  <si>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</si>
  <si>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</si>
  <si>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</si>
  <si>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</si>
  <si>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</si>
  <si>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</si>
  <si>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</si>
  <si>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</si>
  <si>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</si>
  <si>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</si>
  <si>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</si>
  <si>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</si>
  <si>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</si>
  <si>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</si>
  <si>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</si>
  <si>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</si>
  <si>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</si>
  <si>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</si>
  <si>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</si>
  <si>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</si>
  <si>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</si>
  <si>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</si>
  <si>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</si>
  <si>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</si>
  <si>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</si>
  <si>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</si>
  <si>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</si>
  <si>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</si>
  <si>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</si>
  <si>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</si>
  <si>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</si>
  <si>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</si>
  <si>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</si>
  <si>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</si>
  <si>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</si>
  <si>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</si>
  <si>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</si>
  <si>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</si>
  <si>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</si>
  <si>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</si>
  <si>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</si>
  <si>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</si>
  <si>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</si>
  <si>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</si>
  <si>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</si>
  <si>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</si>
  <si>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</si>
  <si>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</si>
  <si>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</si>
  <si>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</si>
  <si>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</si>
  <si>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</si>
  <si>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</si>
  <si>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</si>
  <si>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</si>
  <si>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</si>
  <si>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</si>
  <si>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</si>
  <si>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</si>
  <si>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</si>
  <si>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</si>
  <si>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</si>
  <si>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</si>
  <si>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</si>
  <si>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</si>
  <si>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</si>
  <si>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</si>
  <si>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</si>
  <si>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</si>
  <si>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</si>
  <si>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</si>
  <si>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</si>
  <si>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</si>
  <si>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</si>
  <si>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</si>
  <si>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</si>
  <si>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</si>
  <si>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</si>
  <si>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</si>
  <si>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</si>
  <si>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</si>
  <si>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</si>
  <si>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</si>
  <si>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</si>
  <si>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</si>
  <si>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</si>
  <si>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</si>
  <si>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</si>
  <si>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</si>
  <si>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</si>
  <si>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</si>
  <si>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</si>
  <si>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</si>
  <si>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</si>
  <si>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</si>
  <si>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</si>
  <si>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</si>
  <si>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</si>
  <si>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</si>
  <si>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</si>
  <si>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</si>
  <si>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</si>
  <si>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</si>
  <si>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</si>
  <si>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</si>
  <si>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</si>
  <si>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</si>
  <si>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</si>
  <si>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</si>
  <si>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</si>
  <si>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</si>
  <si>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</si>
  <si>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</si>
  <si>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</si>
  <si>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</si>
  <si>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</si>
  <si>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</si>
  <si>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</si>
  <si>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</si>
  <si>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</si>
  <si>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</si>
  <si>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</si>
  <si>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</si>
  <si>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</si>
  <si>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</si>
  <si>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</si>
  <si>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</si>
  <si>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</si>
  <si>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</si>
  <si>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</si>
  <si>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</si>
  <si>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</si>
  <si>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</si>
  <si>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</si>
  <si>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</si>
  <si>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</si>
  <si>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</si>
  <si>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</si>
  <si>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</si>
  <si>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</si>
  <si>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</si>
  <si>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</si>
  <si>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</si>
  <si>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</si>
  <si>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</si>
  <si>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</si>
  <si>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</si>
  <si>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</si>
  <si>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</si>
  <si>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</si>
  <si>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</si>
  <si>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</si>
  <si>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</si>
  <si>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</si>
  <si>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</si>
  <si>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</si>
  <si>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</si>
  <si>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</si>
  <si>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</si>
  <si>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</si>
  <si>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</si>
  <si>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</si>
  <si>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</si>
  <si>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</si>
  <si>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</si>
  <si>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</si>
  <si>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</si>
  <si>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</si>
  <si>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</si>
  <si>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</si>
  <si>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</si>
  <si>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</si>
  <si>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</si>
  <si>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</si>
  <si>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</si>
  <si>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</si>
  <si>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</si>
  <si>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</si>
  <si>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</si>
  <si>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</si>
  <si>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</si>
  <si>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</si>
  <si>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</si>
  <si>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</si>
  <si>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</si>
  <si>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</si>
  <si>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</si>
  <si>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</si>
  <si>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</si>
  <si>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</si>
  <si>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</si>
  <si>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</si>
  <si>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</si>
  <si>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</si>
  <si>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</si>
  <si>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</si>
  <si>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</si>
  <si>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</si>
  <si>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</si>
  <si>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</si>
  <si>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</si>
  <si>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</si>
  <si>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</si>
  <si>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</si>
  <si>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</si>
  <si>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</si>
  <si>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</si>
  <si>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</si>
  <si>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</si>
  <si>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</si>
  <si>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</si>
  <si>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</si>
  <si>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</si>
  <si>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</si>
  <si>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</si>
  <si>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</si>
  <si>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</si>
  <si>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</si>
  <si>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</si>
  <si>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</si>
  <si>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</si>
  <si>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</si>
  <si>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</si>
  <si>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</si>
  <si>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</si>
  <si>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</si>
  <si>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</si>
  <si>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</si>
  <si>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</si>
  <si>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</si>
  <si>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</si>
  <si>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</si>
  <si>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</si>
  <si>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</si>
  <si>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</si>
  <si>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</si>
  <si>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</si>
  <si>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</si>
  <si>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</si>
  <si>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</si>
  <si>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</si>
  <si>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</si>
  <si>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</si>
  <si>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</si>
  <si>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</si>
  <si>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</si>
  <si>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</si>
  <si>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</si>
  <si>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</si>
  <si>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</si>
  <si>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</si>
  <si>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</si>
  <si>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</si>
  <si>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</si>
  <si>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</si>
  <si>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</si>
  <si>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</si>
  <si>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</si>
  <si>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</si>
  <si>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</si>
  <si>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</si>
  <si>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</si>
  <si>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</si>
  <si>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</si>
  <si>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</si>
  <si>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</si>
  <si>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</si>
  <si>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</si>
  <si>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</si>
  <si>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</si>
  <si>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</si>
  <si>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</si>
  <si>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</si>
  <si>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</si>
  <si>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</si>
  <si>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</si>
  <si>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</si>
  <si>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</si>
  <si>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</si>
  <si>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</si>
  <si>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</si>
  <si>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</si>
  <si>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</si>
  <si>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</si>
  <si>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</si>
  <si>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</si>
  <si>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</si>
  <si>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</si>
  <si>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</si>
  <si>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</si>
  <si>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</si>
  <si>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</si>
  <si>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</si>
  <si>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</si>
  <si>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</si>
  <si>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</si>
  <si>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</si>
  <si>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</si>
  <si>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</si>
  <si>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</si>
  <si>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</si>
  <si>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</si>
  <si>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</si>
  <si>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</si>
  <si>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</si>
  <si>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</si>
  <si>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</si>
  <si>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</si>
  <si>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</si>
  <si>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</si>
  <si>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</si>
  <si>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</si>
  <si>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</si>
  <si>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</si>
  <si>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</si>
  <si>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</si>
  <si>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</si>
  <si>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</si>
  <si>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</si>
  <si>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</si>
  <si>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</si>
  <si>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</si>
  <si>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</si>
  <si>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</si>
  <si>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</si>
  <si>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</si>
  <si>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</si>
  <si>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</si>
  <si>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</si>
  <si>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</si>
  <si>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</si>
  <si>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</si>
  <si>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</si>
  <si>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</si>
  <si>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</si>
  <si>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</si>
  <si>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</si>
  <si>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</si>
  <si>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</si>
  <si>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</si>
  <si>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</si>
  <si>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</si>
  <si>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</si>
  <si>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</si>
  <si>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</si>
  <si>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</si>
  <si>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</si>
  <si>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</si>
  <si>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</si>
  <si>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</si>
  <si>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</si>
  <si>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</si>
  <si>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</si>
  <si>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</si>
  <si>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</si>
  <si>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</si>
  <si>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</si>
  <si>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</si>
  <si>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</si>
  <si>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</si>
  <si>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</si>
  <si>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</si>
  <si>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</si>
  <si>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</si>
  <si>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</si>
  <si>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</si>
  <si>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</si>
  <si>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</si>
  <si>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</si>
  <si>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</si>
  <si>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</si>
  <si>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</si>
  <si>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</si>
  <si>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</si>
  <si>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</si>
  <si>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</si>
  <si>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</si>
  <si>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</si>
  <si>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</si>
  <si>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</si>
  <si>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</si>
  <si>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</si>
  <si>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</si>
  <si>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</si>
  <si>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</si>
  <si>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</si>
  <si>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</si>
  <si>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</si>
  <si>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</si>
  <si>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</si>
  <si>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</si>
  <si>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</si>
  <si>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</si>
  <si>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</si>
  <si>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</si>
  <si>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</si>
  <si>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</si>
  <si>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</si>
  <si>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</si>
  <si>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</si>
  <si>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</si>
  <si>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</si>
  <si>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</si>
  <si>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</si>
  <si>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</si>
  <si>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</si>
  <si>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</si>
  <si>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</si>
  <si>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</si>
  <si>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</si>
  <si>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</si>
  <si>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</si>
  <si>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</si>
  <si>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</si>
  <si>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</si>
  <si>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</si>
  <si>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</si>
  <si>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</si>
  <si>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</si>
  <si>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</si>
  <si>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</si>
  <si>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</si>
  <si>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</si>
  <si>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</si>
  <si>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</si>
  <si>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</si>
  <si>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</si>
  <si>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</si>
  <si>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</si>
  <si>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</si>
  <si>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</si>
  <si>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</si>
  <si>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</si>
  <si>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</si>
  <si>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</si>
  <si>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</si>
  <si>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</si>
  <si>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</si>
  <si>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</si>
  <si>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</si>
  <si>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</si>
  <si>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</si>
  <si>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</si>
  <si>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</si>
  <si>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</si>
  <si>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</si>
  <si>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</si>
  <si>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</si>
  <si>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</si>
  <si>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</si>
  <si>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</si>
  <si>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</si>
  <si>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</si>
  <si>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</si>
  <si>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</si>
  <si>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</si>
  <si>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</si>
  <si>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</si>
  <si>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</si>
  <si>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</si>
  <si>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</si>
  <si>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</si>
  <si>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</si>
  <si>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</si>
  <si>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</si>
  <si>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</si>
  <si>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</si>
  <si>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</si>
  <si>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</si>
  <si>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</si>
  <si>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</si>
  <si>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</si>
  <si>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</si>
  <si>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</si>
  <si>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</si>
  <si>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</si>
  <si>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</si>
  <si>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</si>
  <si>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</si>
  <si>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</si>
  <si>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</si>
  <si>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</si>
  <si>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</si>
  <si>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</si>
  <si>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</si>
  <si>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</si>
  <si>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</si>
  <si>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</si>
  <si>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</si>
  <si>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</si>
  <si>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</si>
  <si>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</si>
  <si>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</si>
  <si>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</si>
  <si>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</si>
  <si>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</si>
  <si>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</si>
  <si>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</si>
  <si>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</si>
  <si>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</si>
  <si>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</si>
  <si>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</si>
  <si>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</si>
  <si>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</si>
  <si>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</si>
  <si>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</si>
  <si>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</si>
  <si>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</si>
  <si>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</si>
  <si>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</si>
  <si>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</si>
  <si>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</si>
  <si>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</si>
  <si>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</si>
  <si>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</si>
  <si>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</si>
  <si>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</si>
  <si>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</si>
  <si>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</si>
  <si>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</si>
  <si>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</si>
  <si>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</si>
  <si>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</si>
  <si>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</si>
  <si>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</si>
  <si>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</si>
  <si>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</si>
  <si>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</si>
  <si>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</si>
  <si>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</si>
  <si>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</si>
  <si>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</si>
  <si>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</si>
  <si>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</si>
  <si>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</si>
  <si>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</si>
  <si>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</si>
  <si>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</si>
  <si>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</si>
  <si>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</si>
  <si>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</si>
  <si>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</si>
  <si>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</si>
  <si>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</si>
  <si>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</si>
  <si>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</si>
  <si>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</si>
  <si>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</si>
  <si>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</si>
  <si>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</si>
  <si>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</si>
  <si>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</si>
  <si>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</si>
  <si>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</si>
  <si>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</si>
  <si>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</si>
  <si>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</si>
  <si>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</si>
  <si>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</si>
  <si>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</si>
  <si>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</si>
  <si>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</si>
  <si>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</si>
  <si>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</si>
  <si>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</si>
  <si>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</si>
  <si>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</si>
  <si>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</si>
  <si>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</si>
  <si>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</si>
  <si>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</si>
  <si>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</si>
  <si>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</si>
  <si>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</si>
  <si>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</si>
  <si>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</si>
  <si>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</si>
  <si>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</si>
  <si>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</si>
  <si>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</si>
  <si>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</si>
  <si>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</si>
  <si>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</si>
  <si>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</si>
  <si>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</si>
  <si>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</si>
  <si>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</si>
  <si>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</si>
  <si>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</si>
  <si>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</si>
  <si>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</si>
  <si>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</si>
  <si>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</si>
  <si>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</si>
  <si>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</si>
  <si>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</si>
  <si>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</si>
  <si>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</si>
  <si>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</si>
  <si>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</si>
  <si>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</si>
  <si>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</si>
  <si>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</si>
  <si>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</si>
  <si>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</si>
  <si>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</si>
  <si>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</si>
  <si>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</si>
  <si>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</si>
  <si>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</si>
  <si>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</si>
  <si>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</si>
  <si>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</si>
  <si>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</si>
  <si>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</si>
  <si>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</si>
  <si>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</si>
  <si>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</si>
  <si>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</si>
  <si>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</si>
  <si>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</si>
  <si>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</si>
  <si>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</si>
  <si>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</si>
  <si>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</si>
  <si>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</si>
  <si>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</si>
  <si>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</si>
  <si>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</si>
  <si>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</si>
  <si>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</si>
  <si>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</si>
  <si>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</si>
  <si>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</si>
  <si>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</si>
  <si>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</si>
  <si>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</si>
  <si>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</si>
  <si>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</si>
  <si>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</si>
  <si>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</si>
  <si>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</si>
  <si>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</si>
  <si>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</si>
  <si>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</si>
  <si>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</si>
  <si>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</si>
  <si>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</si>
  <si>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</si>
  <si>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</si>
  <si>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</si>
  <si>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</si>
  <si>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</si>
  <si>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</si>
  <si>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</si>
  <si>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</si>
  <si>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</si>
  <si>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</si>
  <si>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</si>
  <si>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</si>
  <si>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</si>
  <si>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</si>
  <si>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</si>
  <si>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</si>
  <si>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</si>
  <si>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</si>
  <si>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</si>
  <si>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</si>
  <si>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</si>
  <si>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</si>
  <si>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</si>
  <si>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</si>
  <si>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</si>
  <si>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</si>
  <si>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</si>
  <si>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</si>
  <si>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</si>
  <si>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</si>
  <si>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</si>
  <si>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</si>
  <si>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</si>
  <si>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</si>
  <si>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</si>
  <si>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</si>
  <si>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</si>
  <si>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</si>
  <si>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</si>
  <si>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</si>
  <si>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</si>
  <si>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</si>
  <si>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</si>
  <si>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</si>
  <si>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</si>
  <si>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</si>
  <si>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</si>
  <si>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</si>
  <si>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</si>
  <si>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</si>
  <si>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</si>
  <si>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</si>
  <si>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</si>
  <si>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</si>
  <si>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</si>
  <si>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</si>
  <si>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</si>
  <si>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</si>
  <si>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</si>
  <si>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</si>
  <si>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</si>
  <si>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</si>
  <si>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</si>
  <si>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</si>
  <si>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</si>
  <si>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</si>
  <si>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</si>
  <si>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</si>
  <si>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</si>
  <si>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</si>
  <si>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</si>
  <si>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</si>
  <si>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</si>
  <si>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</si>
  <si>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</si>
  <si>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</si>
  <si>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</si>
  <si>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</si>
  <si>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</si>
  <si>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</si>
  <si>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</si>
  <si>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</si>
  <si>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</si>
  <si>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</si>
  <si>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</si>
  <si>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</si>
  <si>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</si>
  <si>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</si>
  <si>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</si>
  <si>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</si>
  <si>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</si>
  <si>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</si>
  <si>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</si>
  <si>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</si>
  <si>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</si>
  <si>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</si>
  <si>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</si>
  <si>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</si>
  <si>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</si>
  <si>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</si>
  <si>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</si>
  <si>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</si>
  <si>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</si>
  <si>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</si>
  <si>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</si>
  <si>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</si>
  <si>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</si>
  <si>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</si>
  <si>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</si>
  <si>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</si>
  <si>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</si>
  <si>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</si>
  <si>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</si>
  <si>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</si>
  <si>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</si>
  <si>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</si>
  <si>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</si>
  <si>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</si>
  <si>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</si>
  <si>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</si>
  <si>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</si>
  <si>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</si>
  <si>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</si>
  <si>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</si>
  <si>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</si>
  <si>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</si>
  <si>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</si>
  <si>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</si>
  <si>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</si>
  <si>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</si>
  <si>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</si>
  <si>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</si>
  <si>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</si>
  <si>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</si>
  <si>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</si>
  <si>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</si>
  <si>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</si>
  <si>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</si>
  <si>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</si>
  <si>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</si>
  <si>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</si>
  <si>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</si>
  <si>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</si>
  <si>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</si>
  <si>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</si>
  <si>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</si>
  <si>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</si>
  <si>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</si>
  <si>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</si>
  <si>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</si>
  <si>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</si>
  <si>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</si>
  <si>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</si>
  <si>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</si>
  <si>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</si>
  <si>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</si>
  <si>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</si>
  <si>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</si>
  <si>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</si>
  <si>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</si>
  <si>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</si>
  <si>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</si>
  <si>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</si>
  <si>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</si>
  <si>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</si>
  <si>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</si>
  <si>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</si>
  <si>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</si>
  <si>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</si>
  <si>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</si>
  <si>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</si>
  <si>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</si>
  <si>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</si>
  <si>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</si>
  <si>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</si>
  <si>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</si>
  <si>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</si>
  <si>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</si>
  <si>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</si>
  <si>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</si>
  <si>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</si>
  <si>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</si>
  <si>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</si>
  <si>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</si>
  <si>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</si>
  <si>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</si>
  <si>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</si>
  <si>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</si>
  <si>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</si>
  <si>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</si>
  <si>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</si>
  <si>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</si>
  <si>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</si>
  <si>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</si>
  <si>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</si>
  <si>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</si>
  <si>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</si>
  <si>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</si>
  <si>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</si>
  <si>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</si>
  <si>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</si>
  <si>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</si>
  <si>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</si>
  <si>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</si>
  <si>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</si>
  <si>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</si>
  <si>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</si>
  <si>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</si>
  <si>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</si>
  <si>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</si>
  <si>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</si>
  <si>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</si>
  <si>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</si>
  <si>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</si>
  <si>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</si>
  <si>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</si>
  <si>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</si>
  <si>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</si>
  <si>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</si>
  <si>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</si>
  <si>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</si>
  <si>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</si>
  <si>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</si>
  <si>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</si>
  <si>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</si>
  <si>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</si>
  <si>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</si>
  <si>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</si>
  <si>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</si>
  <si>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</si>
  <si>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</si>
  <si>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</si>
  <si>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</si>
  <si>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</si>
  <si>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</si>
  <si>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</si>
  <si>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</si>
  <si>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</si>
  <si>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</si>
  <si>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</si>
  <si>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</si>
  <si>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</si>
  <si>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</si>
  <si>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</si>
  <si>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</si>
  <si>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</si>
  <si>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</si>
  <si>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</si>
  <si>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</si>
  <si>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</si>
  <si>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</si>
  <si>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</si>
  <si>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</si>
  <si>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</si>
  <si>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</si>
  <si>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</si>
  <si>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</si>
  <si>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</si>
  <si>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</si>
  <si>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</si>
  <si>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</si>
  <si>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</si>
  <si>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</si>
  <si>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</si>
  <si>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</si>
  <si>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</si>
  <si>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</si>
  <si>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</si>
  <si>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</si>
  <si>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</si>
  <si>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</si>
  <si>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</si>
  <si>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</si>
  <si>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</si>
  <si>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</si>
  <si>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</si>
  <si>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</si>
  <si>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</si>
  <si>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</si>
  <si>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</si>
  <si>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</si>
  <si>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</si>
  <si>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</si>
  <si>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</si>
  <si>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</si>
  <si>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</si>
  <si>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</si>
  <si>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</si>
  <si>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</si>
  <si>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</si>
  <si>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</si>
  <si>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</si>
  <si>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</si>
  <si>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</si>
  <si>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</si>
  <si>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</si>
  <si>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</si>
  <si>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</si>
  <si>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</si>
  <si>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</si>
  <si>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</si>
  <si>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</si>
  <si>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</si>
  <si>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</si>
  <si>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</si>
  <si>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</si>
  <si>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</si>
  <si>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</si>
  <si>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</si>
  <si>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</si>
  <si>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</si>
  <si>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</si>
  <si>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</si>
  <si>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</si>
  <si>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</si>
  <si>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</si>
  <si>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</si>
  <si>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</si>
  <si>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</si>
  <si>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</si>
  <si>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</si>
  <si>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</si>
  <si>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</si>
  <si>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</si>
  <si>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</si>
  <si>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</si>
  <si>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</si>
  <si>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</si>
  <si>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</si>
  <si>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</si>
  <si>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</si>
  <si>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</si>
  <si>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</si>
  <si>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</si>
  <si>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</si>
  <si>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</si>
  <si>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</si>
  <si>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</si>
  <si>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</si>
  <si>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</si>
  <si>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</si>
  <si>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</si>
  <si>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</si>
  <si>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</si>
  <si>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</si>
  <si>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</si>
  <si>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</si>
  <si>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</si>
  <si>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</si>
  <si>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</si>
  <si>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</si>
  <si>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</si>
  <si>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</si>
  <si>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</si>
  <si>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</si>
  <si>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</si>
  <si>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</si>
  <si>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</si>
  <si>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</si>
  <si>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</si>
  <si>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</si>
  <si>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</si>
  <si>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</si>
  <si>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</si>
  <si>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</si>
  <si>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</si>
  <si>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</si>
  <si>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</si>
  <si>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</si>
  <si>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</si>
  <si>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</si>
  <si>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</si>
  <si>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</si>
  <si>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</si>
  <si>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</si>
  <si>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</si>
  <si>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</si>
  <si>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</si>
  <si>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</si>
  <si>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</si>
  <si>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</si>
  <si>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</si>
  <si>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</si>
  <si>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</si>
  <si>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</si>
  <si>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</si>
  <si>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</si>
  <si>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</si>
  <si>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</si>
  <si>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</si>
  <si>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</si>
  <si>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</si>
  <si>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</si>
  <si>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</si>
  <si>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</si>
  <si>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</si>
  <si>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</si>
  <si>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</si>
  <si>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</si>
  <si>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</si>
  <si>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</si>
  <si>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</si>
  <si>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</si>
  <si>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</si>
  <si>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</si>
  <si>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</si>
  <si>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</si>
  <si>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</si>
  <si>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</si>
  <si>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</si>
  <si>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</si>
  <si>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</si>
  <si>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</si>
  <si>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</si>
  <si>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</si>
  <si>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</si>
  <si>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</si>
  <si>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</si>
  <si>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</si>
  <si>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</si>
  <si>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</si>
  <si>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</si>
  <si>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</si>
  <si>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</si>
  <si>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</si>
  <si>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</si>
  <si>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</si>
  <si>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</si>
  <si>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</si>
  <si>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</si>
  <si>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</si>
  <si>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</si>
  <si>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</si>
  <si>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</si>
  <si>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</si>
  <si>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</si>
  <si>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</si>
  <si>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</si>
  <si>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</si>
  <si>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</si>
  <si>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</si>
  <si>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</si>
  <si>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</si>
  <si>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</si>
  <si>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</si>
  <si>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</si>
  <si>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</si>
  <si>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</si>
  <si>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</si>
  <si>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</si>
  <si>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</si>
  <si>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</si>
  <si>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</si>
  <si>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</si>
  <si>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</si>
  <si>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</si>
  <si>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</si>
  <si>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</si>
  <si>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</si>
  <si>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</si>
  <si>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</si>
  <si>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</si>
  <si>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</si>
  <si>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</si>
  <si>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</si>
  <si>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</si>
  <si>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</si>
  <si>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</si>
  <si>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</si>
  <si>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</si>
  <si>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</si>
  <si>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</si>
  <si>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</si>
  <si>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</si>
  <si>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</si>
  <si>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</si>
  <si>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</si>
  <si>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</si>
  <si>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</si>
  <si>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</si>
  <si>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</si>
  <si>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</si>
  <si>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</si>
  <si>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</si>
  <si>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</si>
  <si>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</si>
  <si>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</si>
  <si>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</si>
  <si>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</si>
  <si>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</si>
  <si>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</si>
  <si>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</si>
  <si>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</si>
  <si>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</si>
  <si>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</si>
  <si>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</si>
  <si>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</si>
  <si>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</si>
  <si>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</si>
  <si>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</si>
  <si>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</si>
  <si>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</si>
  <si>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</si>
  <si>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</si>
  <si>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</si>
  <si>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</si>
  <si>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</si>
  <si>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</si>
  <si>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</si>
  <si>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</si>
  <si>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</si>
  <si>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</si>
  <si>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</si>
  <si>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</si>
  <si>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</si>
  <si>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</si>
  <si>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</si>
  <si>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</si>
  <si>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</si>
  <si>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</si>
  <si>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</si>
  <si>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</si>
  <si>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</si>
  <si>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</si>
  <si>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</si>
  <si>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</si>
  <si>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</si>
  <si>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</si>
  <si>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</si>
  <si>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</si>
  <si>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</si>
  <si>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</si>
  <si>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</si>
  <si>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</si>
  <si>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</si>
  <si>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</si>
  <si>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</si>
  <si>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</si>
  <si>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</si>
  <si>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</si>
  <si>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</si>
  <si>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</si>
  <si>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</si>
  <si>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</si>
  <si>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</si>
  <si>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</si>
  <si>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</si>
  <si>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</si>
  <si>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</si>
  <si>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</si>
  <si>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</si>
  <si>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</si>
  <si>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</si>
  <si>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</si>
  <si>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</si>
  <si>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</si>
  <si>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</si>
  <si>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</si>
  <si>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</si>
  <si>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</si>
  <si>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</si>
  <si>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</si>
  <si>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</si>
  <si>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</si>
  <si>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</si>
  <si>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</si>
  <si>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</si>
  <si>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</si>
  <si>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</si>
  <si>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</si>
  <si>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</si>
  <si>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</si>
  <si>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</si>
  <si>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</si>
  <si>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</si>
  <si>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</si>
  <si>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</si>
  <si>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</si>
  <si>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</si>
  <si>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</si>
  <si>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</si>
  <si>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</si>
  <si>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</si>
  <si>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</si>
  <si>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</si>
  <si>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</si>
  <si>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</si>
  <si>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</si>
  <si>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</si>
  <si>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</si>
  <si>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</si>
  <si>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</si>
  <si>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</si>
  <si>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</si>
  <si>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</si>
  <si>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</si>
  <si>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</si>
  <si>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</si>
  <si>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</si>
  <si>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</si>
  <si>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</si>
  <si>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</si>
  <si>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</si>
  <si>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</si>
  <si>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</si>
  <si>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</si>
  <si>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</si>
  <si>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</si>
  <si>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</si>
  <si>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</si>
  <si>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</si>
  <si>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</si>
  <si>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</si>
  <si>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</si>
  <si>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</si>
  <si>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</si>
  <si>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</si>
  <si>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</si>
  <si>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</si>
  <si>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</si>
  <si>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</si>
  <si>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</si>
  <si>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</si>
  <si>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</si>
  <si>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</si>
  <si>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</si>
  <si>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</si>
  <si>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</si>
  <si>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</si>
  <si>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</si>
  <si>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</si>
  <si>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</si>
  <si>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</si>
  <si>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</si>
  <si>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</si>
  <si>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</si>
  <si>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</si>
  <si>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</si>
  <si>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</si>
  <si>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</si>
  <si>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</si>
  <si>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</si>
  <si>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</si>
  <si>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</si>
  <si>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</si>
  <si>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</si>
  <si>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</si>
  <si>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</si>
  <si>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</si>
  <si>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</si>
  <si>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</si>
  <si>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</si>
  <si>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</si>
  <si>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</si>
  <si>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</si>
  <si>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</si>
  <si>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</si>
  <si>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</si>
  <si>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</si>
  <si>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</si>
  <si>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</si>
  <si>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</si>
  <si>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</si>
  <si>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</si>
  <si>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</si>
  <si>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</si>
  <si>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</si>
  <si>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</si>
  <si>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</si>
  <si>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</si>
  <si>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</si>
  <si>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</si>
  <si>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</si>
  <si>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</si>
  <si>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</si>
  <si>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</si>
  <si>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</si>
  <si>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</si>
  <si>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</si>
  <si>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</si>
  <si>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</si>
  <si>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</si>
  <si>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</si>
  <si>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</si>
  <si>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</si>
  <si>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</si>
  <si>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</si>
  <si>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</si>
  <si>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</si>
  <si>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</si>
  <si>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</si>
  <si>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</si>
  <si>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</si>
  <si>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</si>
  <si>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</si>
  <si>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</si>
  <si>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</si>
  <si>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</si>
  <si>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</si>
  <si>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</si>
  <si>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</si>
  <si>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</si>
  <si>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</si>
  <si>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</si>
  <si>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</si>
  <si>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</si>
  <si>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</si>
  <si>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</si>
  <si>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</si>
  <si>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</si>
  <si>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</si>
  <si>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</si>
  <si>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</si>
  <si>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</si>
  <si>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</si>
  <si>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</si>
  <si>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</si>
  <si>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</si>
  <si>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</si>
  <si>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</si>
  <si>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</si>
  <si>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</si>
  <si>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</si>
  <si>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</si>
  <si>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</si>
  <si>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</si>
  <si>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</si>
  <si>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</si>
  <si>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</si>
  <si>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</si>
  <si>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</si>
  <si>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</si>
  <si>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</si>
  <si>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</si>
  <si>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</si>
  <si>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</si>
  <si>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</si>
  <si>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</si>
  <si>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</si>
  <si>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</si>
  <si>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</si>
  <si>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</si>
  <si>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</si>
  <si>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</si>
  <si>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</si>
  <si>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</si>
  <si>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</si>
  <si>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</si>
  <si>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</si>
  <si>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</si>
  <si>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</si>
  <si>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</si>
  <si>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</si>
  <si>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</si>
  <si>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</si>
  <si>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</si>
  <si>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</si>
  <si>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</si>
  <si>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</si>
  <si>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</si>
  <si>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</si>
  <si>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</si>
  <si>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</si>
  <si>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</si>
  <si>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</si>
  <si>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</si>
  <si>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</si>
  <si>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</si>
  <si>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</si>
  <si>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</si>
  <si>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</si>
  <si>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</si>
  <si>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</si>
  <si>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</si>
  <si>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</si>
  <si>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</si>
  <si>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</si>
  <si>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</si>
  <si>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</si>
  <si>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</si>
  <si>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</si>
  <si>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</si>
  <si>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</si>
  <si>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</si>
  <si>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</si>
  <si>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</si>
  <si>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</si>
  <si>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</si>
  <si>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</si>
  <si>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</si>
  <si>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</si>
  <si>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</si>
  <si>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</si>
  <si>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</si>
  <si>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</si>
  <si>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</si>
  <si>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</si>
  <si>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</si>
  <si>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</si>
  <si>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</si>
  <si>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</si>
  <si>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</si>
  <si>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</si>
  <si>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</si>
  <si>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</si>
  <si>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</si>
  <si>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</si>
  <si>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</si>
  <si>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</si>
  <si>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</si>
  <si>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</si>
  <si>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</si>
  <si>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</si>
  <si>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</si>
  <si>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</si>
  <si>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</si>
  <si>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</si>
  <si>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</si>
  <si>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</si>
  <si>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</si>
  <si>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</si>
  <si>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</si>
  <si>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</si>
  <si>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</si>
  <si>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</si>
  <si>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</si>
  <si>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</si>
  <si>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</si>
  <si>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</si>
  <si>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</si>
  <si>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</si>
  <si>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</si>
  <si>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</si>
  <si>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</si>
  <si>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</si>
  <si>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</si>
  <si>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</si>
  <si>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</si>
  <si>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</si>
  <si>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</si>
  <si>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</si>
  <si>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</si>
  <si>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</si>
  <si>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</si>
  <si>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</si>
  <si>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</si>
  <si>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</si>
  <si>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</si>
  <si>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</si>
  <si>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</si>
  <si>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</si>
  <si>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</si>
  <si>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</si>
  <si>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</si>
  <si>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</si>
  <si>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</si>
  <si>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</si>
  <si>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</si>
  <si>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</si>
  <si>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</si>
  <si>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</si>
  <si>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</si>
  <si>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</si>
  <si>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</si>
  <si>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</si>
  <si>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</si>
  <si>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</si>
  <si>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</si>
  <si>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</si>
  <si>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</si>
  <si>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</si>
  <si>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</si>
  <si>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</si>
  <si>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</si>
  <si>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</si>
  <si>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</si>
  <si>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</si>
  <si>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</si>
  <si>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</si>
  <si>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</si>
  <si>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</si>
  <si>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</si>
  <si>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</si>
  <si>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</si>
  <si>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</si>
  <si>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</si>
  <si>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</si>
  <si>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</si>
  <si>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</si>
  <si>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</si>
  <si>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</si>
  <si>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</si>
  <si>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</si>
  <si>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</si>
  <si>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</si>
  <si>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</si>
  <si>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</si>
  <si>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</si>
  <si>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</si>
  <si>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</si>
  <si>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</si>
  <si>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</si>
  <si>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</si>
  <si>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</si>
  <si>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</si>
  <si>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</si>
  <si>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</si>
  <si>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</si>
  <si>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</si>
  <si>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</si>
  <si>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</si>
  <si>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</si>
  <si>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</si>
  <si>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</si>
  <si>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</si>
  <si>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</si>
  <si>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</si>
  <si>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</si>
  <si>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</si>
  <si>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</si>
  <si>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</si>
  <si>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</si>
  <si>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</si>
  <si>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</si>
  <si>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</si>
  <si>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</si>
  <si>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</si>
  <si>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</si>
  <si>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</si>
  <si>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</si>
  <si>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</si>
  <si>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</si>
  <si>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</si>
  <si>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</si>
  <si>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</si>
  <si>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</si>
  <si>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</si>
  <si>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</si>
  <si>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</si>
  <si>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</si>
  <si>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</si>
  <si>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</si>
  <si>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</si>
  <si>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</si>
  <si>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</si>
  <si>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</si>
  <si>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</si>
  <si>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</si>
  <si>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</si>
  <si>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</si>
  <si>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</si>
  <si>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</si>
  <si>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</si>
  <si>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</si>
  <si>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</si>
  <si>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</si>
  <si>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</si>
  <si>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</si>
  <si>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</si>
  <si>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</si>
  <si>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</si>
  <si>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</si>
  <si>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</si>
  <si>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</si>
  <si>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</si>
  <si>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</si>
  <si>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</si>
  <si>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</si>
  <si>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</si>
  <si>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</si>
  <si>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</si>
  <si>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</si>
  <si>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</si>
  <si>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</si>
  <si>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</si>
  <si>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</si>
  <si>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</si>
  <si>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</si>
  <si>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</si>
  <si>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</si>
  <si>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</si>
  <si>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</si>
  <si>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</si>
  <si>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</si>
  <si>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</si>
  <si>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</si>
  <si>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</si>
  <si>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</si>
  <si>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</si>
  <si>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</si>
  <si>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</si>
  <si>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</si>
  <si>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</si>
  <si>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</si>
  <si>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</si>
  <si>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</si>
  <si>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</si>
  <si>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</si>
  <si>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</si>
  <si>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</si>
  <si>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</si>
  <si>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</si>
  <si>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</si>
  <si>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</si>
  <si>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</si>
  <si>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</si>
  <si>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</si>
  <si>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</si>
  <si>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</si>
  <si>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</si>
  <si>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</si>
  <si>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</si>
  <si>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</si>
  <si>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</si>
  <si>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</si>
  <si>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</si>
  <si>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</si>
  <si>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</si>
  <si>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</si>
  <si>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</si>
  <si>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</si>
  <si>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</si>
  <si>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</si>
  <si>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</si>
  <si>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</si>
  <si>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</si>
  <si>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</si>
  <si>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</si>
  <si>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</si>
  <si>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</si>
  <si>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</si>
  <si>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</si>
  <si>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</si>
  <si>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</si>
  <si>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</si>
  <si>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</si>
  <si>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</si>
  <si>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</si>
  <si>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</si>
  <si>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</si>
  <si>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</si>
  <si>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</si>
  <si>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</si>
  <si>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</si>
  <si>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</si>
  <si>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</si>
  <si>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</si>
  <si>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</si>
  <si>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</si>
  <si>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</si>
  <si>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</si>
  <si>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</si>
  <si>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</si>
  <si>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</si>
  <si>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</si>
  <si>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</si>
  <si>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</si>
  <si>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</si>
  <si>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</si>
  <si>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</si>
  <si>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</si>
  <si>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</si>
  <si>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</si>
  <si>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</si>
  <si>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</si>
  <si>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</si>
  <si>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</si>
  <si>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</si>
  <si>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</si>
  <si>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</si>
  <si>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</si>
  <si>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</si>
  <si>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</si>
  <si>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</si>
  <si>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</si>
  <si>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</si>
  <si>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</si>
  <si>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</si>
  <si>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</si>
  <si>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</si>
  <si>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</si>
  <si>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</si>
  <si>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</si>
  <si>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</si>
  <si>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</si>
  <si>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</si>
  <si>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</si>
  <si>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</si>
  <si>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</si>
  <si>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</si>
  <si>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</si>
  <si>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</si>
  <si>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</si>
  <si>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</si>
  <si>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</si>
  <si>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</si>
  <si>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</si>
  <si>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</si>
  <si>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</si>
  <si>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</si>
  <si>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</si>
  <si>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</si>
  <si>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</si>
  <si>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</si>
  <si>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</si>
  <si>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</si>
  <si>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</si>
  <si>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</si>
  <si>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</si>
  <si>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</si>
  <si>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</si>
  <si>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</si>
  <si>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</si>
  <si>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</si>
  <si>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</si>
  <si>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</si>
  <si>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</si>
  <si>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</si>
  <si>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</si>
  <si>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</si>
  <si>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</si>
  <si>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</si>
  <si>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</si>
  <si>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</si>
  <si>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</si>
  <si>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</si>
  <si>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</si>
  <si>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</si>
  <si>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</si>
  <si>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</si>
  <si>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</si>
  <si>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</si>
  <si>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</si>
  <si>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</si>
  <si>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</si>
  <si>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</si>
  <si>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</si>
  <si>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</si>
  <si>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</si>
  <si>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</si>
  <si>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</si>
  <si>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</si>
  <si>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</si>
  <si>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</si>
  <si>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</si>
  <si>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</si>
  <si>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</si>
  <si>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</si>
  <si>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</si>
  <si>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</si>
  <si>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</si>
  <si>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</si>
  <si>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</si>
  <si>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</si>
  <si>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</si>
  <si>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</si>
  <si>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</si>
  <si>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</si>
  <si>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</si>
  <si>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</si>
  <si>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</si>
  <si>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</si>
  <si>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</si>
  <si>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</si>
  <si>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</si>
  <si>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</si>
  <si>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</si>
  <si>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</si>
  <si>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</si>
  <si>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</si>
  <si>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</si>
  <si>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</si>
  <si>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</si>
  <si>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</si>
  <si>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</si>
  <si>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</si>
  <si>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</si>
  <si>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</si>
  <si>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</si>
  <si>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</si>
  <si>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</si>
  <si>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</si>
  <si>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</si>
  <si>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</si>
  <si>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</si>
  <si>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</si>
  <si>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</si>
  <si>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</si>
  <si>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</si>
  <si>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</si>
  <si>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</si>
  <si>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</si>
  <si>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</si>
  <si>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</si>
  <si>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</si>
  <si>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</si>
  <si>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</si>
  <si>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</si>
  <si>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</si>
  <si>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</si>
  <si>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</si>
  <si>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</si>
  <si>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</si>
  <si>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</si>
  <si>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</si>
  <si>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</si>
  <si>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</si>
  <si>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</si>
  <si>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</si>
  <si>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</si>
  <si>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</si>
  <si>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</si>
  <si>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</si>
  <si>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</si>
  <si>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</si>
  <si>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</si>
  <si>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</si>
  <si>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</si>
  <si>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</si>
  <si>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</si>
  <si>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</si>
  <si>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</si>
  <si>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</si>
  <si>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</si>
  <si>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</si>
  <si>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</si>
  <si>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</si>
  <si>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</si>
  <si>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</si>
  <si>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</si>
  <si>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</si>
  <si>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</si>
  <si>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</si>
  <si>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</si>
  <si>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</si>
  <si>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</si>
  <si>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</si>
  <si>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</si>
  <si>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</si>
  <si>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</si>
  <si>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</si>
  <si>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</si>
  <si>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</si>
  <si>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</si>
  <si>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</si>
  <si>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</si>
  <si>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</si>
  <si>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</si>
  <si>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</si>
  <si>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</si>
  <si>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</si>
  <si>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</si>
  <si>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</si>
  <si>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</si>
  <si>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</si>
  <si>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</si>
  <si>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</si>
  <si>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</si>
  <si>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</si>
  <si>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</si>
  <si>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</si>
  <si>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</si>
  <si>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</si>
  <si>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</si>
  <si>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</si>
  <si>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</si>
  <si>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</si>
  <si>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</si>
  <si>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</si>
  <si>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</si>
  <si>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</si>
  <si>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</si>
  <si>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</si>
  <si>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</si>
  <si>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</si>
  <si>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</si>
  <si>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</si>
  <si>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</si>
  <si>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</si>
  <si>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</si>
  <si>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</si>
  <si>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</si>
  <si>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</si>
  <si>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</si>
  <si>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</si>
  <si>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</si>
  <si>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</si>
  <si>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</si>
  <si>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</si>
  <si>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</si>
  <si>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</si>
  <si>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</si>
  <si>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</si>
  <si>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</si>
  <si>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</si>
  <si>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</si>
  <si>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</si>
  <si>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</si>
  <si>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</si>
  <si>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</si>
  <si>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</si>
  <si>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</si>
  <si>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</si>
  <si>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</si>
  <si>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</si>
  <si>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</si>
  <si>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</si>
  <si>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</si>
  <si>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</si>
  <si>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</si>
  <si>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</si>
  <si>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</si>
  <si>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</si>
  <si>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</si>
  <si>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</si>
  <si>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</si>
  <si>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</si>
  <si>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</si>
  <si>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</si>
  <si>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</si>
  <si>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</si>
  <si>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</si>
  <si>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</si>
  <si>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</si>
  <si>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</si>
  <si>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</si>
  <si>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</si>
  <si>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</si>
  <si>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</si>
  <si>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</si>
  <si>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</si>
  <si>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</si>
  <si>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</si>
  <si>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</si>
  <si>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</si>
  <si>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</si>
  <si>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</si>
  <si>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</si>
  <si>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</si>
  <si>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</si>
  <si>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</si>
  <si>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</si>
  <si>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</si>
  <si>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</si>
  <si>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</si>
  <si>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</si>
  <si>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</si>
  <si>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</si>
  <si>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</si>
  <si>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</si>
  <si>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</si>
  <si>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</si>
  <si>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</si>
  <si>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</si>
  <si>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</si>
  <si>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</si>
  <si>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</si>
  <si>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</si>
  <si>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</si>
  <si>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</si>
  <si>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</si>
  <si>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</si>
  <si>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</si>
  <si>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</si>
  <si>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</si>
  <si>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</si>
  <si>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</si>
  <si>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</si>
  <si>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</si>
  <si>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</si>
  <si>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</si>
  <si>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</si>
  <si>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</si>
  <si>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</si>
  <si>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</si>
  <si>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</si>
  <si>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</si>
  <si>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</si>
  <si>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</si>
  <si>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</si>
  <si>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</si>
  <si>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</si>
  <si>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</si>
  <si>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</si>
  <si>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</si>
  <si>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</si>
  <si>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</si>
  <si>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</si>
  <si>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</si>
  <si>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</si>
  <si>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</si>
  <si>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</si>
  <si>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</si>
  <si>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</si>
  <si>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</si>
  <si>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</si>
  <si>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</si>
  <si>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</si>
  <si>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</si>
  <si>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</si>
  <si>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</si>
  <si>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</si>
  <si>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</si>
  <si>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</si>
  <si>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</si>
  <si>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</si>
  <si>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</si>
  <si>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</si>
  <si>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</si>
  <si>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</si>
  <si>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</si>
  <si>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</si>
  <si>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</si>
  <si>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</si>
  <si>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</si>
  <si>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</si>
  <si>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</si>
  <si>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</si>
  <si>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</si>
  <si>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</si>
  <si>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</si>
  <si>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</si>
  <si>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</si>
  <si>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</si>
  <si>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</si>
  <si>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</si>
  <si>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</si>
  <si>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</si>
  <si>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</si>
  <si>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</si>
  <si>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</si>
  <si>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</si>
  <si>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</si>
  <si>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</si>
  <si>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</si>
  <si>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</si>
  <si>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</si>
  <si>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</si>
  <si>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</si>
  <si>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</si>
  <si>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</si>
  <si>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</si>
  <si>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</si>
  <si>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</si>
  <si>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</si>
  <si>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</si>
  <si>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</si>
  <si>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</si>
  <si>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</si>
  <si>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</si>
  <si>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</si>
  <si>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</si>
  <si>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</si>
  <si>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</si>
  <si>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</si>
  <si>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</si>
  <si>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</si>
  <si>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</si>
  <si>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</si>
  <si>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</si>
  <si>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</si>
  <si>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</si>
  <si>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</si>
  <si>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</si>
  <si>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</si>
  <si>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</si>
  <si>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</si>
  <si>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</si>
  <si>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</si>
  <si>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</si>
  <si>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</si>
  <si>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</si>
  <si>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</si>
  <si>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</si>
  <si>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</si>
  <si>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</si>
  <si>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</si>
  <si>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</si>
  <si>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</si>
  <si>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</si>
  <si>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</si>
  <si>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</si>
  <si>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</si>
  <si>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</si>
  <si>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</si>
  <si>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</si>
  <si>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</si>
  <si>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</si>
  <si>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</si>
  <si>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</si>
  <si>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</si>
  <si>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</si>
  <si>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</si>
  <si>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</si>
  <si>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</si>
  <si>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</si>
  <si>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</si>
  <si>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</si>
  <si>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</si>
  <si>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</si>
  <si>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</si>
  <si>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</si>
  <si>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</si>
  <si>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</si>
  <si>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</si>
  <si>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</si>
  <si>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</si>
  <si>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</si>
  <si>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</si>
  <si>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</si>
  <si>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</si>
  <si>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</si>
  <si>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</si>
  <si>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</si>
  <si>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</si>
  <si>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</si>
  <si>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</si>
  <si>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</si>
  <si>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</si>
  <si>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</si>
  <si>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</si>
  <si>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</si>
  <si>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</si>
  <si>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</si>
  <si>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</si>
  <si>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</si>
  <si>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</si>
  <si>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</si>
  <si>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</si>
  <si>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</si>
  <si>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</si>
  <si>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</si>
  <si>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</si>
  <si>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</si>
  <si>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</si>
  <si>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</si>
  <si>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</si>
  <si>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</si>
  <si>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</si>
  <si>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</si>
  <si>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</si>
  <si>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</si>
  <si>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</si>
  <si>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</si>
  <si>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</si>
  <si>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</si>
  <si>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</si>
  <si>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</si>
  <si>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</si>
  <si>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</si>
  <si>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</si>
  <si>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</si>
  <si>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</si>
  <si>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</si>
  <si>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</si>
  <si>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</si>
  <si>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</si>
  <si>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</si>
  <si>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</si>
  <si>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</si>
  <si>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</si>
  <si>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</si>
  <si>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</si>
  <si>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</si>
  <si>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</si>
  <si>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</si>
  <si>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</si>
  <si>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</si>
  <si>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</si>
  <si>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</si>
  <si>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</si>
  <si>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</si>
  <si>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</si>
  <si>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</si>
  <si>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</si>
  <si>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</si>
  <si>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</si>
  <si>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</si>
  <si>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</si>
  <si>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</si>
  <si>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</si>
  <si>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</si>
  <si>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</si>
  <si>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</si>
  <si>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</si>
  <si>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</si>
  <si>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</si>
  <si>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</si>
  <si>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</si>
  <si>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</si>
  <si>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</si>
  <si>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</si>
  <si>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</si>
  <si>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</si>
  <si>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</si>
  <si>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</si>
  <si>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</si>
  <si>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</si>
  <si>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</si>
  <si>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</si>
  <si>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</si>
  <si>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</si>
  <si>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</si>
  <si>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</si>
  <si>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</si>
  <si>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</si>
  <si>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</si>
  <si>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</si>
  <si>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</si>
  <si>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</si>
  <si>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</si>
  <si>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</si>
  <si>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</si>
  <si>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</si>
  <si>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</si>
  <si>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</si>
  <si>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</si>
  <si>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</si>
  <si>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</si>
  <si>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</si>
  <si>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</si>
  <si>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</si>
  <si>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</si>
  <si>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</si>
  <si>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</si>
  <si>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</si>
  <si>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</si>
  <si>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</si>
  <si>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</si>
  <si>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</si>
  <si>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</si>
  <si>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</si>
  <si>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</si>
  <si>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</si>
  <si>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</si>
  <si>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</si>
  <si>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</si>
  <si>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</si>
  <si>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</si>
  <si>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</si>
  <si>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</si>
  <si>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</si>
  <si>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</si>
  <si>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</si>
  <si>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</si>
  <si>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</si>
  <si>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</si>
  <si>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</si>
  <si>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</si>
  <si>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</si>
  <si>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</si>
  <si>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</si>
  <si>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</si>
  <si>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</si>
  <si>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</si>
  <si>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</si>
  <si>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</si>
  <si>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</si>
  <si>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</si>
  <si>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</si>
  <si>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</si>
  <si>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</si>
  <si>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</si>
  <si>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</si>
  <si>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</si>
  <si>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</si>
  <si>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</si>
  <si>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</si>
  <si>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</si>
  <si>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</si>
  <si>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</si>
  <si>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</si>
  <si>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</si>
  <si>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</si>
  <si>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</si>
  <si>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</si>
  <si>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</si>
  <si>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</si>
  <si>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</si>
  <si>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</si>
  <si>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</si>
  <si>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</si>
  <si>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</si>
  <si>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</si>
  <si>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</si>
  <si>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</si>
  <si>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</si>
  <si>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</si>
  <si>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</si>
  <si>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</si>
  <si>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</si>
  <si>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</si>
  <si>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</si>
  <si>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</si>
  <si>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</si>
  <si>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</si>
  <si>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</si>
  <si>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</si>
  <si>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</si>
  <si>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</si>
  <si>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</si>
  <si>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</si>
  <si>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</si>
  <si>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</si>
  <si>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</si>
  <si>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</si>
  <si>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</si>
  <si>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</si>
  <si>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</si>
  <si>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</si>
  <si>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</si>
  <si>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</si>
  <si>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</si>
  <si>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</si>
  <si>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</si>
  <si>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</si>
  <si>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</si>
  <si>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</si>
  <si>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</si>
  <si>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</si>
  <si>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</si>
  <si>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</si>
  <si>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</si>
  <si>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</si>
  <si>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</si>
  <si>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</si>
  <si>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</si>
  <si>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</si>
  <si>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</si>
  <si>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</si>
  <si>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</si>
  <si>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</si>
  <si>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</si>
  <si>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</si>
  <si>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</si>
  <si>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</si>
  <si>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</si>
  <si>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</si>
  <si>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</si>
  <si>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</si>
  <si>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</si>
  <si>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</si>
  <si>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</si>
  <si>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</si>
  <si>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</si>
  <si>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</si>
  <si>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</si>
  <si>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</si>
  <si>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</si>
  <si>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</si>
  <si>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</si>
  <si>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</si>
  <si>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</si>
  <si>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</si>
  <si>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</si>
  <si>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</si>
  <si>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</si>
  <si>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</si>
  <si>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</si>
  <si>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</si>
  <si>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</si>
  <si>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</si>
  <si>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</si>
  <si>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</si>
  <si>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</si>
  <si>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</si>
  <si>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</si>
  <si>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</si>
  <si>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</si>
  <si>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</si>
  <si>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</si>
  <si>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</si>
  <si>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</si>
  <si>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</si>
  <si>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</si>
  <si>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</si>
  <si>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</si>
  <si>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</si>
  <si>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</si>
  <si>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</si>
  <si>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</si>
  <si>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</si>
  <si>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</si>
  <si>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</si>
  <si>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</si>
  <si>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</si>
  <si>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</si>
  <si>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</si>
  <si>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</si>
  <si>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</si>
  <si>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</si>
  <si>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</si>
  <si>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</si>
  <si>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</si>
  <si>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</si>
  <si>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</si>
  <si>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</si>
  <si>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</si>
  <si>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</si>
  <si>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</si>
  <si>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</si>
  <si>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</si>
  <si>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</si>
  <si>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</si>
  <si>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</si>
  <si>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</si>
  <si>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</si>
  <si>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</si>
  <si>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</si>
  <si>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</si>
  <si>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</si>
  <si>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</si>
  <si>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</si>
  <si>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</si>
  <si>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</si>
  <si>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</si>
  <si>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</si>
  <si>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</si>
  <si>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</si>
  <si>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</si>
  <si>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</si>
  <si>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</si>
  <si>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</si>
  <si>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</si>
  <si>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</si>
  <si>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</si>
  <si>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</si>
  <si>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</si>
  <si>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</si>
  <si>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</si>
  <si>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</si>
  <si>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</si>
  <si>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</si>
  <si>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</si>
  <si>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</si>
  <si>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</si>
  <si>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</si>
  <si>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</si>
  <si>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</si>
  <si>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</si>
  <si>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</si>
  <si>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</si>
  <si>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</si>
  <si>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</si>
  <si>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</si>
  <si>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</si>
  <si>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</si>
  <si>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</si>
  <si>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</si>
  <si>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</si>
  <si>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</si>
  <si>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</si>
  <si>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</si>
  <si>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</si>
  <si>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</si>
  <si>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</si>
  <si>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</si>
  <si>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</si>
  <si>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</si>
  <si>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</si>
  <si>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</si>
  <si>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</si>
  <si>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</si>
  <si>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</si>
  <si>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</si>
  <si>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</si>
  <si>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</si>
  <si>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</si>
  <si>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</si>
  <si>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</si>
  <si>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</si>
  <si>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</si>
  <si>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</si>
  <si>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</si>
  <si>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</si>
  <si>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</si>
  <si>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</si>
  <si>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</si>
  <si>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</si>
  <si>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</si>
  <si>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</si>
  <si>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</si>
  <si>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</si>
  <si>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</si>
  <si>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</si>
  <si>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</si>
  <si>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</si>
  <si>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</si>
  <si>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</si>
  <si>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</si>
  <si>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</si>
  <si>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</si>
  <si>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</si>
  <si>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</si>
  <si>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</si>
  <si>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</si>
  <si>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</si>
  <si>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</si>
  <si>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</si>
  <si>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</si>
  <si>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</si>
  <si>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</si>
  <si>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</si>
  <si>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</si>
  <si>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</si>
  <si>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</si>
  <si>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</si>
  <si>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</si>
  <si>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</si>
  <si>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</si>
  <si>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</si>
  <si>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</si>
  <si>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</si>
  <si>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</si>
  <si>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</si>
  <si>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</si>
  <si>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</si>
  <si>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</si>
  <si>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</si>
  <si>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</si>
  <si>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</si>
  <si>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</si>
  <si>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</si>
  <si>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</si>
  <si>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</si>
  <si>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</si>
  <si>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</si>
  <si>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</si>
  <si>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</si>
  <si>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</si>
  <si>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</si>
  <si>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</si>
  <si>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</si>
  <si>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</si>
  <si>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</si>
  <si>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</si>
  <si>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</si>
  <si>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</si>
  <si>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</si>
  <si>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</si>
  <si>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</si>
  <si>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</si>
  <si>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</si>
  <si>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</si>
  <si>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</si>
  <si>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</si>
  <si>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</si>
  <si>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</si>
  <si>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</si>
  <si>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</si>
  <si>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</si>
  <si>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</si>
  <si>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</si>
  <si>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</si>
  <si>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</si>
  <si>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</si>
  <si>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</si>
  <si>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</si>
  <si>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</si>
  <si>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</si>
  <si>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</si>
  <si>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</si>
  <si>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</si>
  <si>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</si>
  <si>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</si>
  <si>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</si>
  <si>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</si>
  <si>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</si>
  <si>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</si>
  <si>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</si>
  <si>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</si>
  <si>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</si>
  <si>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</si>
  <si>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</si>
  <si>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</si>
  <si>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</si>
  <si>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</si>
  <si>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</si>
  <si>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</si>
  <si>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</si>
  <si>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</si>
  <si>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</si>
  <si>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</si>
  <si>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</si>
  <si>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</si>
  <si>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</si>
  <si>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</si>
  <si>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</si>
  <si>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</si>
  <si>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</si>
  <si>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</si>
  <si>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</si>
  <si>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</si>
  <si>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</si>
  <si>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</si>
  <si>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</si>
  <si>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</si>
  <si>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</si>
  <si>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</si>
  <si>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</si>
  <si>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</si>
  <si>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</si>
  <si>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</si>
  <si>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</si>
  <si>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</si>
  <si>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</si>
  <si>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</si>
  <si>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</si>
  <si>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</si>
  <si>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</si>
  <si>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</si>
  <si>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</si>
  <si>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</si>
  <si>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</si>
  <si>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</si>
  <si>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</si>
  <si>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</si>
  <si>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</si>
  <si>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</si>
  <si>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</si>
  <si>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</si>
  <si>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</si>
  <si>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</si>
  <si>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</si>
  <si>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</si>
  <si>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</si>
  <si>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</si>
  <si>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</si>
  <si>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</si>
  <si>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</si>
  <si>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</si>
  <si>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</si>
  <si>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</si>
  <si>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</si>
  <si>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</si>
  <si>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</si>
  <si>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</si>
  <si>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</si>
  <si>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</si>
  <si>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</si>
  <si>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</si>
  <si>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</si>
  <si>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</si>
  <si>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</si>
  <si>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</si>
  <si>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</si>
  <si>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</si>
  <si>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</si>
  <si>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</si>
  <si>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</si>
  <si>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</si>
  <si>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</si>
  <si>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</si>
  <si>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</si>
  <si>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</si>
  <si>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</si>
  <si>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</si>
  <si>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</si>
  <si>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</si>
  <si>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</si>
  <si>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</si>
  <si>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</si>
  <si>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</si>
  <si>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</si>
  <si>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</si>
  <si>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</si>
  <si>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</si>
  <si>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</si>
  <si>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</si>
  <si>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</si>
  <si>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</si>
  <si>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</si>
  <si>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</si>
  <si>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</si>
  <si>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</si>
  <si>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</si>
  <si>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</si>
  <si>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</si>
  <si>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</si>
  <si>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</si>
  <si>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</si>
  <si>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</si>
  <si>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</si>
  <si>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</si>
  <si>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</si>
  <si>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</si>
  <si>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</si>
  <si>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</si>
  <si>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</si>
  <si>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</si>
  <si>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</si>
  <si>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</si>
  <si>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</si>
  <si>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</si>
  <si>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</si>
  <si>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</si>
  <si>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</si>
  <si>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</si>
  <si>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</si>
  <si>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</si>
  <si>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</si>
  <si>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</si>
  <si>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</si>
  <si>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</si>
  <si>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</si>
  <si>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</si>
  <si>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</si>
  <si>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</si>
  <si>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</si>
  <si>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</si>
  <si>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</si>
  <si>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</si>
  <si>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</si>
  <si>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</si>
  <si>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</si>
  <si>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</si>
  <si>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</si>
  <si>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</si>
  <si>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</si>
  <si>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</si>
  <si>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</si>
  <si>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</si>
  <si>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</si>
  <si>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</si>
  <si>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</si>
  <si>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</si>
  <si>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</si>
  <si>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</si>
  <si>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</si>
  <si>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</si>
  <si>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</si>
  <si>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</si>
  <si>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</si>
  <si>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</si>
  <si>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</si>
  <si>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</si>
  <si>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</si>
  <si>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</si>
  <si>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</si>
  <si>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</si>
  <si>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</si>
  <si>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</si>
  <si>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</si>
  <si>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</si>
  <si>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</si>
  <si>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</si>
  <si>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</si>
  <si>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</si>
  <si>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</si>
  <si>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</si>
  <si>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</si>
  <si>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</si>
  <si>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</si>
  <si>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</si>
  <si>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</si>
  <si>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</si>
  <si>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</si>
  <si>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</si>
  <si>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</si>
  <si>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</si>
  <si>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</si>
  <si>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</si>
  <si>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</si>
  <si>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</si>
  <si>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</si>
  <si>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</si>
  <si>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</si>
  <si>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</si>
  <si>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</si>
  <si>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</si>
  <si>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</si>
  <si>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</si>
  <si>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</si>
  <si>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</si>
  <si>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</si>
  <si>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</si>
  <si>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</si>
  <si>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</si>
  <si>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</si>
  <si>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</si>
  <si>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</si>
  <si>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</si>
  <si>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</si>
  <si>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</si>
  <si>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</si>
  <si>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</si>
  <si>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</si>
  <si>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</si>
  <si>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</si>
  <si>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</si>
  <si>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</si>
  <si>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</si>
  <si>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</si>
  <si>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</si>
  <si>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</si>
  <si>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</si>
  <si>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</si>
  <si>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</si>
  <si>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</si>
  <si>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</si>
  <si>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</si>
  <si>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</si>
  <si>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</si>
  <si>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</si>
  <si>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</si>
  <si>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</si>
  <si>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</si>
  <si>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</si>
  <si>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</si>
  <si>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</si>
  <si>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</si>
  <si>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</si>
  <si>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</si>
  <si>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</si>
  <si>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</si>
  <si>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</si>
  <si>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</si>
  <si>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</si>
  <si>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</si>
  <si>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</si>
  <si>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</si>
  <si>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</si>
  <si>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</si>
  <si>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</si>
  <si>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</si>
  <si>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</si>
  <si>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</si>
  <si>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</si>
  <si>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</si>
  <si>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</si>
  <si>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</si>
  <si>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</si>
  <si>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</si>
  <si>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</si>
  <si>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</si>
  <si>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</si>
  <si>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</si>
  <si>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</si>
  <si>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</si>
  <si>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</si>
  <si>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</si>
  <si>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</si>
  <si>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</si>
  <si>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</si>
  <si>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</si>
  <si>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</si>
  <si>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</si>
  <si>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</si>
  <si>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</si>
  <si>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</si>
  <si>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</si>
  <si>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</si>
  <si>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</si>
  <si>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</si>
  <si>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</si>
  <si>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</si>
  <si>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</si>
  <si>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</si>
  <si>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</si>
  <si>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</si>
  <si>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</si>
  <si>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</si>
  <si>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</si>
  <si>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</si>
  <si>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</si>
  <si>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</si>
  <si>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</si>
  <si>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</si>
  <si>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</si>
  <si>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</si>
  <si>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</si>
  <si>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</si>
  <si>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</si>
  <si>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</si>
  <si>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</si>
  <si>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</si>
  <si>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</si>
  <si>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</si>
  <si>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</si>
  <si>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</si>
  <si>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</si>
  <si>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</si>
  <si>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</si>
  <si>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</si>
  <si>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</si>
  <si>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</si>
  <si>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</si>
  <si>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</si>
  <si>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</si>
  <si>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</si>
  <si>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</si>
  <si>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</si>
  <si>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</si>
  <si>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</si>
  <si>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</si>
  <si>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</si>
  <si>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</si>
  <si>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</si>
  <si>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</si>
  <si>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</si>
  <si>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</si>
  <si>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</si>
  <si>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</si>
  <si>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</si>
  <si>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</si>
  <si>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</si>
  <si>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</si>
  <si>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</si>
  <si>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</si>
  <si>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</si>
  <si>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</si>
  <si>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</si>
  <si>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</si>
  <si>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</si>
  <si>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</si>
  <si>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</si>
  <si>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</si>
  <si>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</si>
  <si>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</si>
  <si>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</si>
  <si>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</si>
  <si>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</si>
  <si>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</si>
  <si>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</si>
  <si>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</si>
  <si>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</si>
  <si>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</si>
  <si>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</si>
  <si>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</si>
  <si>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</si>
  <si>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</si>
  <si>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</si>
  <si>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</si>
  <si>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</si>
  <si>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</si>
  <si>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</si>
  <si>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</si>
  <si>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</si>
  <si>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</si>
  <si>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</si>
  <si>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</si>
  <si>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</si>
  <si>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</si>
  <si>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</si>
  <si>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</si>
  <si>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</si>
  <si>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</si>
  <si>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</si>
  <si>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</si>
  <si>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</si>
  <si>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</si>
  <si>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</si>
  <si>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</si>
  <si>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</si>
  <si>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</si>
  <si>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</si>
  <si>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</si>
  <si>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</si>
  <si>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</si>
  <si>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</si>
  <si>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</si>
  <si>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</si>
  <si>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</si>
  <si>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</si>
  <si>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</si>
  <si>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</si>
  <si>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</si>
  <si>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</si>
  <si>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</si>
  <si>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</si>
  <si>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</si>
  <si>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</si>
  <si>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</si>
  <si>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</si>
  <si>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</si>
  <si>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</si>
  <si>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</si>
  <si>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</si>
  <si>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</si>
  <si>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</si>
  <si>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</si>
  <si>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</si>
  <si>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</si>
  <si>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</si>
  <si>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</si>
  <si>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</si>
  <si>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</si>
  <si>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</si>
  <si>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</si>
  <si>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</si>
  <si>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</si>
  <si>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</si>
  <si>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</si>
  <si>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</si>
  <si>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</si>
  <si>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</si>
  <si>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</si>
  <si>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</si>
  <si>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</si>
  <si>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</si>
  <si>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</si>
  <si>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</si>
  <si>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</si>
  <si>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</si>
  <si>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</si>
  <si>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</si>
  <si>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</si>
  <si>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</si>
  <si>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</si>
  <si>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</si>
  <si>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</si>
  <si>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</si>
  <si>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</si>
  <si>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</si>
  <si>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</si>
  <si>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</si>
  <si>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</si>
  <si>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</si>
  <si>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</si>
  <si>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</si>
  <si>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</si>
  <si>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</si>
  <si>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</si>
  <si>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</si>
  <si>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</si>
  <si>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</si>
  <si>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</si>
  <si>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</si>
  <si>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</si>
  <si>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</si>
  <si>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</si>
  <si>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</si>
  <si>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</si>
  <si>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</si>
  <si>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</si>
  <si>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</si>
  <si>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</si>
  <si>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</si>
  <si>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</si>
  <si>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</si>
  <si>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</si>
  <si>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</si>
  <si>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</si>
  <si>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</si>
  <si>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</si>
  <si>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</si>
  <si>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</si>
  <si>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</si>
  <si>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</si>
  <si>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</si>
  <si>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</si>
  <si>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</si>
  <si>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</si>
  <si>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</si>
  <si>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</si>
  <si>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</si>
  <si>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</si>
  <si>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</si>
  <si>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</si>
  <si>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</si>
  <si>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</si>
  <si>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</si>
  <si>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</si>
  <si>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</si>
  <si>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</si>
  <si>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</si>
  <si>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</si>
  <si>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</si>
  <si>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</si>
  <si>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</si>
  <si>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</si>
  <si>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</si>
  <si>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</si>
  <si>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</si>
  <si>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</si>
  <si>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</si>
  <si>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</si>
  <si>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</si>
  <si>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</si>
  <si>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</si>
  <si>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</si>
  <si>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</si>
  <si>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</si>
  <si>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</si>
  <si>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</si>
  <si>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</si>
  <si>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</si>
  <si>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</si>
  <si>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</si>
  <si>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</si>
  <si>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</si>
  <si>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</si>
  <si>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</si>
  <si>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</si>
  <si>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</si>
  <si>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</si>
  <si>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</si>
  <si>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</si>
  <si>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</si>
  <si>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</si>
  <si>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</si>
  <si>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</si>
  <si>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</si>
  <si>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</si>
  <si>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</si>
  <si>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</si>
  <si>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</si>
  <si>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</si>
  <si>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</si>
  <si>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</si>
  <si>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</si>
  <si>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</si>
  <si>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</si>
  <si>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</si>
  <si>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</si>
  <si>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</si>
  <si>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</si>
  <si>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</si>
  <si>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</si>
  <si>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</si>
  <si>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</si>
  <si>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</si>
  <si>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</si>
  <si>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</si>
  <si>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</si>
  <si>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</si>
  <si>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</si>
  <si>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</si>
  <si>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</si>
  <si>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</si>
  <si>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</si>
  <si>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</si>
  <si>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</si>
  <si>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</si>
  <si>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</si>
  <si>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</si>
  <si>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</si>
  <si>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</si>
  <si>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</si>
  <si>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</si>
  <si>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</si>
  <si>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</si>
  <si>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</si>
  <si>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</si>
  <si>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</si>
  <si>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</si>
  <si>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</si>
  <si>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</si>
  <si>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</si>
  <si>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</si>
  <si>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</si>
  <si>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</si>
  <si>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</si>
  <si>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</si>
  <si>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</si>
  <si>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</si>
  <si>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</si>
  <si>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</si>
  <si>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</si>
  <si>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</si>
  <si>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</si>
  <si>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</si>
  <si>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</si>
  <si>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</si>
  <si>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</si>
  <si>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</si>
  <si>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</si>
  <si>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</si>
  <si>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</si>
  <si>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</si>
  <si>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</si>
  <si>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</si>
  <si>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</si>
  <si>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</si>
  <si>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</si>
  <si>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</si>
  <si>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</si>
  <si>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</si>
  <si>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</si>
  <si>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</si>
  <si>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</si>
  <si>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</si>
  <si>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</si>
  <si>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</si>
  <si>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</si>
  <si>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</si>
  <si>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</si>
  <si>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</si>
  <si>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</si>
  <si>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</si>
  <si>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</si>
  <si>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</si>
  <si>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</si>
  <si>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</si>
  <si>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</si>
  <si>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</si>
  <si>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</si>
  <si>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</si>
  <si>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</si>
  <si>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</si>
  <si>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</si>
  <si>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</si>
  <si>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</si>
  <si>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</si>
  <si>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</si>
  <si>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</si>
  <si>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</si>
  <si>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</si>
  <si>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</si>
  <si>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</si>
  <si>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</si>
  <si>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</si>
  <si>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</si>
  <si>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</si>
  <si>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</si>
  <si>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</si>
  <si>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</si>
  <si>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</si>
  <si>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</si>
  <si>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</si>
  <si>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</si>
  <si>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</si>
  <si>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</si>
  <si>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</si>
  <si>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</si>
  <si>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</si>
  <si>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</si>
  <si>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</si>
  <si>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</si>
  <si>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</si>
  <si>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</si>
  <si>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</si>
  <si>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</si>
  <si>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</si>
  <si>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</si>
  <si>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</si>
  <si>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</si>
  <si>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</si>
  <si>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</si>
  <si>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</si>
  <si>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</si>
  <si>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</si>
  <si>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</si>
  <si>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</si>
  <si>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</si>
  <si>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</si>
  <si>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</si>
  <si>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</si>
  <si>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</si>
  <si>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</si>
  <si>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</si>
  <si>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</si>
  <si>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</si>
  <si>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</si>
  <si>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</si>
  <si>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</si>
  <si>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</si>
  <si>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</si>
  <si>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</si>
  <si>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</si>
  <si>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</si>
  <si>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</si>
  <si>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</si>
  <si>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</si>
  <si>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</si>
  <si>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</si>
  <si>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</si>
  <si>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</si>
  <si>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</si>
  <si>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</si>
  <si>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</si>
  <si>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</si>
  <si>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</si>
  <si>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</si>
  <si>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</si>
  <si>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</si>
  <si>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</si>
  <si>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</si>
  <si>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</si>
  <si>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</si>
  <si>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</si>
  <si>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</si>
  <si>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</si>
  <si>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</si>
  <si>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</si>
  <si>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</si>
  <si>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</si>
  <si>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</si>
  <si>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</si>
  <si>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</si>
  <si>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</si>
  <si>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</si>
  <si>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</si>
  <si>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</si>
  <si>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</si>
  <si>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</si>
  <si>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</si>
  <si>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</si>
  <si>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</si>
  <si>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</si>
  <si>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</si>
  <si>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</si>
  <si>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</si>
  <si>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</si>
  <si>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</si>
  <si>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</si>
  <si>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</si>
  <si>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</si>
  <si>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</si>
  <si>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</si>
  <si>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</si>
  <si>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</si>
  <si>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</si>
  <si>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</si>
  <si>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</si>
  <si>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</si>
  <si>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</si>
  <si>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</si>
  <si>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</si>
  <si>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</si>
  <si>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</si>
  <si>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</si>
  <si>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</si>
  <si>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</si>
  <si>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</si>
  <si>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</si>
  <si>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</si>
  <si>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</si>
  <si>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</si>
  <si>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</si>
  <si>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</si>
  <si>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</si>
  <si>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</si>
  <si>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</si>
  <si>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</si>
  <si>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</si>
  <si>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</si>
  <si>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</si>
  <si>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</si>
  <si>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</si>
  <si>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</si>
  <si>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</si>
  <si>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</si>
  <si>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</si>
  <si>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</si>
  <si>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</si>
  <si>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</si>
  <si>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</si>
  <si>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</si>
  <si>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</si>
  <si>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</si>
  <si>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</si>
  <si>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</si>
  <si>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</si>
  <si>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</si>
  <si>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</si>
  <si>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</si>
  <si>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</si>
  <si>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</si>
  <si>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</si>
  <si>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</si>
  <si>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</si>
  <si>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</si>
  <si>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</si>
  <si>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</si>
  <si>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</si>
  <si>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</si>
  <si>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</si>
  <si>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</si>
  <si>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</si>
  <si>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</si>
  <si>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</si>
  <si>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</si>
  <si>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</si>
  <si>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</si>
  <si>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</si>
  <si>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</si>
  <si>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</si>
  <si>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</si>
  <si>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</si>
  <si>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</si>
  <si>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</si>
  <si>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</si>
  <si>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</si>
  <si>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</si>
  <si>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</si>
  <si>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</si>
  <si>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</si>
  <si>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</si>
  <si>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</si>
  <si>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</si>
  <si>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</si>
  <si>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</si>
  <si>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</si>
  <si>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</si>
  <si>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</si>
  <si>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</si>
  <si>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</si>
  <si>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</si>
  <si>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</si>
  <si>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</si>
  <si>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</si>
  <si>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</si>
  <si>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</si>
  <si>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</si>
  <si>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</si>
  <si>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</si>
  <si>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</si>
  <si>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</si>
  <si>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</si>
  <si>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</si>
  <si>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</si>
  <si>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</si>
  <si>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</si>
  <si>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</si>
  <si>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</si>
  <si>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</si>
  <si>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</si>
  <si>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</si>
  <si>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</si>
  <si>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</si>
  <si>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</si>
  <si>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</si>
  <si>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</si>
  <si>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</si>
  <si>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</si>
  <si>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</si>
  <si>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</si>
  <si>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</si>
  <si>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</si>
  <si>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</si>
  <si>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</si>
  <si>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</si>
  <si>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</si>
  <si>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</si>
  <si>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</si>
  <si>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</si>
  <si>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</si>
  <si>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</si>
  <si>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</si>
  <si>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</si>
  <si>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</si>
  <si>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</si>
  <si>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</si>
  <si>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</si>
  <si>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</si>
  <si>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</si>
  <si>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</si>
  <si>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</si>
  <si>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</si>
  <si>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</si>
  <si>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</si>
  <si>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</si>
  <si>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</si>
  <si>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</si>
  <si>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</si>
  <si>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</si>
  <si>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</si>
  <si>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</si>
  <si>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</si>
  <si>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</si>
  <si>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</si>
  <si>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</si>
  <si>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</si>
  <si>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</si>
  <si>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</si>
  <si>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</si>
  <si>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</si>
  <si>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</si>
  <si>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</si>
  <si>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</si>
  <si>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</si>
  <si>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</si>
  <si>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</si>
  <si>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</si>
  <si>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</si>
  <si>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</si>
  <si>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</si>
  <si>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</si>
  <si>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</si>
  <si>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</si>
  <si>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</si>
  <si>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</si>
  <si>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</si>
  <si>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</si>
  <si>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</si>
  <si>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</si>
  <si>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</si>
  <si>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</si>
  <si>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</si>
  <si>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</si>
  <si>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</si>
  <si>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</si>
  <si>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</si>
  <si>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</si>
  <si>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</si>
  <si>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</si>
  <si>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</si>
  <si>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</si>
  <si>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</si>
  <si>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</si>
  <si>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</si>
  <si>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</si>
  <si>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</si>
  <si>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</si>
  <si>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</si>
  <si>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</si>
  <si>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</si>
  <si>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</si>
  <si>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</si>
  <si>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</si>
  <si>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</si>
  <si>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</si>
  <si>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</si>
  <si>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</si>
  <si>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</si>
  <si>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</si>
  <si>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</si>
  <si>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</si>
  <si>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</si>
  <si>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</si>
  <si>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</si>
  <si>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</si>
  <si>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</si>
  <si>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</si>
  <si>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</si>
  <si>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</si>
  <si>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</si>
  <si>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</si>
  <si>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</si>
  <si>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</si>
  <si>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</si>
  <si>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</si>
  <si>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</si>
  <si>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</si>
  <si>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</si>
  <si>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</si>
  <si>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</si>
  <si>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</si>
  <si>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</si>
  <si>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</si>
  <si>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</si>
  <si>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</si>
  <si>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</si>
  <si>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</si>
  <si>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</si>
  <si>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</si>
  <si>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</si>
  <si>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</si>
  <si>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</si>
  <si>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</si>
  <si>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</si>
  <si>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</si>
  <si>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</si>
  <si>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</si>
  <si>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</si>
  <si>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</si>
  <si>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</si>
  <si>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</si>
  <si>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</si>
  <si>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</si>
  <si>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</si>
  <si>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</si>
  <si>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</si>
  <si>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</si>
  <si>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</si>
  <si>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</si>
  <si>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</si>
  <si>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</si>
  <si>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</si>
  <si>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</si>
  <si>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</si>
  <si>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</si>
  <si>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</si>
  <si>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</si>
  <si>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</si>
  <si>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</si>
  <si>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</si>
  <si>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</si>
  <si>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</si>
  <si>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</si>
  <si>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</si>
  <si>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</si>
  <si>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</si>
  <si>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</si>
  <si>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</si>
  <si>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</si>
  <si>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</si>
  <si>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</si>
  <si>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</si>
  <si>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</si>
  <si>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</si>
  <si>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</si>
  <si>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</si>
  <si>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</si>
  <si>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</si>
  <si>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</si>
  <si>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</si>
  <si>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</si>
  <si>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</si>
  <si>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</si>
  <si>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</si>
  <si>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</si>
  <si>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</si>
  <si>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</si>
  <si>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</si>
  <si>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</si>
  <si>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</si>
  <si>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</si>
  <si>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</si>
  <si>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</si>
  <si>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</si>
  <si>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</si>
  <si>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</si>
  <si>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</si>
  <si>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</si>
  <si>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</si>
  <si>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</si>
  <si>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</si>
  <si>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</si>
  <si>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</si>
  <si>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</si>
  <si>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</si>
  <si>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</si>
  <si>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</si>
  <si>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</si>
  <si>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</si>
  <si>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</si>
  <si>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</si>
  <si>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</si>
  <si>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</si>
  <si>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</si>
  <si>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</si>
  <si>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</si>
  <si>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</si>
  <si>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</si>
  <si>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</si>
  <si>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</si>
  <si>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</si>
  <si>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</si>
  <si>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</si>
  <si>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</si>
  <si>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</si>
  <si>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</si>
  <si>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</si>
  <si>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</si>
  <si>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</si>
  <si>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</si>
  <si>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</si>
  <si>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</si>
  <si>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</si>
  <si>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</si>
  <si>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</si>
  <si>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</si>
  <si>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</si>
  <si>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</si>
  <si>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</si>
  <si>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</si>
  <si>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</si>
  <si>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</si>
  <si>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</si>
  <si>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</si>
  <si>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</si>
  <si>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</si>
  <si>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</si>
  <si>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</si>
  <si>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</si>
  <si>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</si>
  <si>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</si>
  <si>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</si>
  <si>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</si>
  <si>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</si>
  <si>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</si>
  <si>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</si>
  <si>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</si>
  <si>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</si>
  <si>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</si>
  <si>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</si>
  <si>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</si>
  <si>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</si>
  <si>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</si>
  <si>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</si>
  <si>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</si>
  <si>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</si>
  <si>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</si>
  <si>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</si>
  <si>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</si>
  <si>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</si>
  <si>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</si>
  <si>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</si>
  <si>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</si>
  <si>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</si>
  <si>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</si>
  <si>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</si>
  <si>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</si>
  <si>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</si>
  <si>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</si>
  <si>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</si>
  <si>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</si>
  <si>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</si>
  <si>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</si>
  <si>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</si>
  <si>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</si>
  <si>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</si>
  <si>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</si>
  <si>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</si>
  <si>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</si>
  <si>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</si>
  <si>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</si>
  <si>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</si>
  <si>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</si>
  <si>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</si>
  <si>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</si>
  <si>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</si>
  <si>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</si>
  <si>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</si>
  <si>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</si>
  <si>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</si>
  <si>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</si>
  <si>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</si>
  <si>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</si>
  <si>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</si>
  <si>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</si>
  <si>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</si>
  <si>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</si>
  <si>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</si>
  <si>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</si>
  <si>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</si>
  <si>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</si>
  <si>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</si>
  <si>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</si>
  <si>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</si>
  <si>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</si>
  <si>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</si>
  <si>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</si>
  <si>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</si>
  <si>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</si>
  <si>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</si>
  <si>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</si>
  <si>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</si>
  <si>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</si>
  <si>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</si>
  <si>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</si>
  <si>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</si>
  <si>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</si>
  <si>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</si>
  <si>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</si>
  <si>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</si>
  <si>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</si>
  <si>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</si>
  <si>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</si>
  <si>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</si>
  <si>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</si>
  <si>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</si>
  <si>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</si>
  <si>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</si>
  <si>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</si>
  <si>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</si>
  <si>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</si>
  <si>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</si>
  <si>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</si>
  <si>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</si>
  <si>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</si>
  <si>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</si>
  <si>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</si>
  <si>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</si>
  <si>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</si>
  <si>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</si>
  <si>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</si>
  <si>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</si>
  <si>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</si>
  <si>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</si>
  <si>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</si>
  <si>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</si>
  <si>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</si>
  <si>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</si>
  <si>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</si>
  <si>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</si>
  <si>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</si>
  <si>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</si>
  <si>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</si>
  <si>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</si>
  <si>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</si>
  <si>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</si>
  <si>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</si>
  <si>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</si>
  <si>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</si>
  <si>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</si>
  <si>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</si>
  <si>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</si>
  <si>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</si>
  <si>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</si>
  <si>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</si>
  <si>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</si>
  <si>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</si>
  <si>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</si>
  <si>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</si>
  <si>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</si>
  <si>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</si>
  <si>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</si>
  <si>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</si>
  <si>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</si>
  <si>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</si>
  <si>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</si>
  <si>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</si>
  <si>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</si>
  <si>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</si>
  <si>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</si>
  <si>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</si>
  <si>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</si>
  <si>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</si>
  <si>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</si>
  <si>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</si>
  <si>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</si>
  <si>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</si>
  <si>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</si>
  <si>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</si>
  <si>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</si>
  <si>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</si>
  <si>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</si>
  <si>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</si>
  <si>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</si>
  <si>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</si>
  <si>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</si>
  <si>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</si>
  <si>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</si>
  <si>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</si>
  <si>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</si>
  <si>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</si>
  <si>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</si>
  <si>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</si>
  <si>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</si>
  <si>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</si>
  <si>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</si>
  <si>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</si>
  <si>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</si>
  <si>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</si>
  <si>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</si>
  <si>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</si>
  <si>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</si>
  <si>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</si>
  <si>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</si>
  <si>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</si>
  <si>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</si>
  <si>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</si>
  <si>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</si>
  <si>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</si>
  <si>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</si>
  <si>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</si>
  <si>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</si>
  <si>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</si>
  <si>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</si>
  <si>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</si>
  <si>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</si>
  <si>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</si>
  <si>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</si>
  <si>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</si>
  <si>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</si>
  <si>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</si>
  <si>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</si>
  <si>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</si>
  <si>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</si>
  <si>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</si>
  <si>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</si>
  <si>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</si>
  <si>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</si>
  <si>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</si>
  <si>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</si>
  <si>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</si>
  <si>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</si>
  <si>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</si>
  <si>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</si>
  <si>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</si>
  <si>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</si>
  <si>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</si>
  <si>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</si>
  <si>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</si>
  <si>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</si>
  <si>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</si>
  <si>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</si>
  <si>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</si>
  <si>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</si>
  <si>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</si>
  <si>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</si>
  <si>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</si>
  <si>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</si>
  <si>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</si>
  <si>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</si>
  <si>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</si>
  <si>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</si>
  <si>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</si>
  <si>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</si>
  <si>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</si>
  <si>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</si>
  <si>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</si>
  <si>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</si>
  <si>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</si>
  <si>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</si>
  <si>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</si>
  <si>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</si>
  <si>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</si>
  <si>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</si>
  <si>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</si>
  <si>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</si>
  <si>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</si>
  <si>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</si>
  <si>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</si>
  <si>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</si>
  <si>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</si>
  <si>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</si>
  <si>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</si>
  <si>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</si>
  <si>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</si>
  <si>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</si>
  <si>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</si>
  <si>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</si>
  <si>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</si>
  <si>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</si>
  <si>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</si>
  <si>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</si>
  <si>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</si>
  <si>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</si>
  <si>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</si>
  <si>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</si>
  <si>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</si>
  <si>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</si>
  <si>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</si>
  <si>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</si>
  <si>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</si>
  <si>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</si>
  <si>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</si>
  <si>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</si>
  <si>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</si>
  <si>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</si>
  <si>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</si>
  <si>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</si>
  <si>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</si>
  <si>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</si>
  <si>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</si>
  <si>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</si>
  <si>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</si>
  <si>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</si>
  <si>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</si>
  <si>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</si>
  <si>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</si>
  <si>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</si>
  <si>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</si>
  <si>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</si>
  <si>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</si>
  <si>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</si>
  <si>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</si>
  <si>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</si>
  <si>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</si>
  <si>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</si>
  <si>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</si>
  <si>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</si>
  <si>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</si>
  <si>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</si>
  <si>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</si>
  <si>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</si>
  <si>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</si>
  <si>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</si>
  <si>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</si>
  <si>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</si>
  <si>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</si>
  <si>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</si>
  <si>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</si>
  <si>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</si>
  <si>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</si>
  <si>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</si>
  <si>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</si>
  <si>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</si>
  <si>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</si>
  <si>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</si>
  <si>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</si>
  <si>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</si>
  <si>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</si>
  <si>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</si>
  <si>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</si>
  <si>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</si>
  <si>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</si>
  <si>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</si>
  <si>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</si>
  <si>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</si>
  <si>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</si>
  <si>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</si>
  <si>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</si>
  <si>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</si>
  <si>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</si>
  <si>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</si>
  <si>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</si>
  <si>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</si>
  <si>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</si>
  <si>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</si>
  <si>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</si>
  <si>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</si>
  <si>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</si>
  <si>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</si>
  <si>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</si>
  <si>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</si>
  <si>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</si>
  <si>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</si>
  <si>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</si>
  <si>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</si>
  <si>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</si>
  <si>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</si>
  <si>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</si>
  <si>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</si>
  <si>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</si>
  <si>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</si>
  <si>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</si>
  <si>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</si>
  <si>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</si>
  <si>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</si>
  <si>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</si>
  <si>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</si>
  <si>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</si>
  <si>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</si>
  <si>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</si>
  <si>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</si>
  <si>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</si>
  <si>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</si>
  <si>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</si>
  <si>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</si>
  <si>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</si>
  <si>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</si>
  <si>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</si>
  <si>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</si>
  <si>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</si>
  <si>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</si>
  <si>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</si>
  <si>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</si>
  <si>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</si>
  <si>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</si>
  <si>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</si>
  <si>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</si>
  <si>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</si>
  <si>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</si>
  <si>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</si>
  <si>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</si>
  <si>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</si>
  <si>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</si>
  <si>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</si>
  <si>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</si>
  <si>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</si>
  <si>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</si>
  <si>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</si>
  <si>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</si>
  <si>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</si>
  <si>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</si>
  <si>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</si>
  <si>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</si>
  <si>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</si>
  <si>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</si>
  <si>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</si>
  <si>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</si>
  <si>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</si>
  <si>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</si>
  <si>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</si>
  <si>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</si>
  <si>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</si>
  <si>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</si>
  <si>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</si>
  <si>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</si>
  <si>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</si>
  <si>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</si>
  <si>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</si>
  <si>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</si>
  <si>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</si>
  <si>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</si>
  <si>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</si>
  <si>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</si>
  <si>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</si>
  <si>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</si>
  <si>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</si>
  <si>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</si>
  <si>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</si>
  <si>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</si>
  <si>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</si>
  <si>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</si>
  <si>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</si>
  <si>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</si>
  <si>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</si>
  <si>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</si>
  <si>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</si>
  <si>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</si>
  <si>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</si>
  <si>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</si>
  <si>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</si>
  <si>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</si>
  <si>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</si>
  <si>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</si>
  <si>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</si>
  <si>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</si>
  <si>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</si>
  <si>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</si>
  <si>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</si>
  <si>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</si>
  <si>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</si>
  <si>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</si>
  <si>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</si>
  <si>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</si>
  <si>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</si>
  <si>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</si>
  <si>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</si>
  <si>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</si>
  <si>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</si>
  <si>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</si>
  <si>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</si>
  <si>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</si>
  <si>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</si>
  <si>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</si>
  <si>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</si>
  <si>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</si>
  <si>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</si>
  <si>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</si>
  <si>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</si>
  <si>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</si>
  <si>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</si>
  <si>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</si>
  <si>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</si>
  <si>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</si>
  <si>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</si>
  <si>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</si>
  <si>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</si>
  <si>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</si>
  <si>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</si>
  <si>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</si>
  <si>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</si>
  <si>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</si>
  <si>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</si>
  <si>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</si>
  <si>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</si>
  <si>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</si>
  <si>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</si>
  <si>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</si>
  <si>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</si>
  <si>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</si>
  <si>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</si>
  <si>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</si>
  <si>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</si>
  <si>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</si>
  <si>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</si>
  <si>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</si>
  <si>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</si>
  <si>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</si>
  <si>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</si>
  <si>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</si>
  <si>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</si>
  <si>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</si>
  <si>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</si>
  <si>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</si>
  <si>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</si>
  <si>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</si>
  <si>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</si>
  <si>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</si>
  <si>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</si>
  <si>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</si>
  <si>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</si>
  <si>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</si>
  <si>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</si>
  <si>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</si>
  <si>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</si>
  <si>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</si>
  <si>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</si>
  <si>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</si>
  <si>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</si>
  <si>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</si>
  <si>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</si>
  <si>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</si>
  <si>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</si>
  <si>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</si>
  <si>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</si>
  <si>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</si>
  <si>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</si>
  <si>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</si>
  <si>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</si>
  <si>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</si>
  <si>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</si>
  <si>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</si>
  <si>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</si>
  <si>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</si>
  <si>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</si>
  <si>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</si>
  <si>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</si>
  <si>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</si>
  <si>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</si>
  <si>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</si>
  <si>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</si>
  <si>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</si>
  <si>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</si>
  <si>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</si>
  <si>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</si>
  <si>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</si>
  <si>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</si>
  <si>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</si>
  <si>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</si>
  <si>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</si>
  <si>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</si>
  <si>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</si>
  <si>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</si>
  <si>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</si>
  <si>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</si>
  <si>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</si>
  <si>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</si>
  <si>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</si>
  <si>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</si>
  <si>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</si>
  <si>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</si>
  <si>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</si>
  <si>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</si>
  <si>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</si>
  <si>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</si>
  <si>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</si>
  <si>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</si>
  <si>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</si>
  <si>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</si>
  <si>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</si>
  <si>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</si>
  <si>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</si>
  <si>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</si>
  <si>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</si>
  <si>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</si>
  <si>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</si>
  <si>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</si>
  <si>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</si>
  <si>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</si>
  <si>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</si>
  <si>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</si>
  <si>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</si>
  <si>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</si>
  <si>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</si>
  <si>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</si>
  <si>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</si>
  <si>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</si>
  <si>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</si>
  <si>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</si>
  <si>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</si>
  <si>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</si>
  <si>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</si>
  <si>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</si>
  <si>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</si>
  <si>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</si>
  <si>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</si>
  <si>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</si>
  <si>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</si>
  <si>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</si>
  <si>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</si>
  <si>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</si>
  <si>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</si>
  <si>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</si>
  <si>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</si>
  <si>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</si>
  <si>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</si>
  <si>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</si>
  <si>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</si>
  <si>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</si>
  <si>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</si>
  <si>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</si>
  <si>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</si>
  <si>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</si>
  <si>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</si>
  <si>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</si>
  <si>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</si>
  <si>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</si>
  <si>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</si>
  <si>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</si>
  <si>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</si>
  <si>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</si>
  <si>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</si>
  <si>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</si>
  <si>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</si>
  <si>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</si>
  <si>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</si>
  <si>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</si>
  <si>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</si>
  <si>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</si>
  <si>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</si>
  <si>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</si>
  <si>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</si>
  <si>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</si>
  <si>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</si>
  <si>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</si>
  <si>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</si>
  <si>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</si>
  <si>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</si>
  <si>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</si>
  <si>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</si>
  <si>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</si>
  <si>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</si>
  <si>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</si>
  <si>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</si>
  <si>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</si>
  <si>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</si>
  <si>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</si>
  <si>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</si>
  <si>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</si>
  <si>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</si>
  <si>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</si>
  <si>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</si>
  <si>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</si>
  <si>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</si>
  <si>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</si>
  <si>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</si>
  <si>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</si>
  <si>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</si>
  <si>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</si>
  <si>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</si>
  <si>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</si>
  <si>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</si>
  <si>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</si>
  <si>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</si>
  <si>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</si>
  <si>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</si>
  <si>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</si>
  <si>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</si>
  <si>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</si>
  <si>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</si>
  <si>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</si>
  <si>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</si>
  <si>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</si>
  <si>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</si>
  <si>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</si>
  <si>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</si>
  <si>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</si>
  <si>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</si>
  <si>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</si>
  <si>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</si>
  <si>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</si>
  <si>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</si>
  <si>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</si>
  <si>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</si>
  <si>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</si>
  <si>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</si>
  <si>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</si>
  <si>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</si>
  <si>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</si>
  <si>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</si>
  <si>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</si>
  <si>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</si>
  <si>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</si>
  <si>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</si>
  <si>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</si>
  <si>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</si>
  <si>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</si>
  <si>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</si>
  <si>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</si>
  <si>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</si>
  <si>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</si>
  <si>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</si>
  <si>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</si>
  <si>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</si>
  <si>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</si>
  <si>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</si>
  <si>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</si>
  <si>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</si>
  <si>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</si>
  <si>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</si>
  <si>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</si>
  <si>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</si>
  <si>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</si>
  <si>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</si>
  <si>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</si>
  <si>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</si>
  <si>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</si>
  <si>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</si>
  <si>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</si>
  <si>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</si>
  <si>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</si>
  <si>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</si>
  <si>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</si>
  <si>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</si>
  <si>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</si>
  <si>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</si>
  <si>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</si>
  <si>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</si>
  <si>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</si>
  <si>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</si>
  <si>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</si>
  <si>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</si>
  <si>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</si>
  <si>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</si>
  <si>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</si>
  <si>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</si>
  <si>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</si>
  <si>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</si>
  <si>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</si>
  <si>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</si>
  <si>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</si>
  <si>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</si>
  <si>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</si>
  <si>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</si>
  <si>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</si>
  <si>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</si>
  <si>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</si>
  <si>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</si>
  <si>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</si>
  <si>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</si>
  <si>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</si>
  <si>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</si>
  <si>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</si>
  <si>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</si>
  <si>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</si>
  <si>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</si>
  <si>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</si>
  <si>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</si>
  <si>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</si>
  <si>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</si>
  <si>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</si>
  <si>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</si>
  <si>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</si>
  <si>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</si>
  <si>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</si>
  <si>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</si>
  <si>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</si>
  <si>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</si>
  <si>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</si>
  <si>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</si>
  <si>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</si>
  <si>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</si>
  <si>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</si>
  <si>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</si>
  <si>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</si>
  <si>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</si>
  <si>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</si>
  <si>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</si>
  <si>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</si>
  <si>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</si>
  <si>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</si>
  <si>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</si>
  <si>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</si>
  <si>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</si>
  <si>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</si>
  <si>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</si>
  <si>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</si>
  <si>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</si>
  <si>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</si>
  <si>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</si>
  <si>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</si>
  <si>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</si>
  <si>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</si>
  <si>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</si>
  <si>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</si>
  <si>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</si>
  <si>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</si>
  <si>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</si>
  <si>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</si>
  <si>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</si>
  <si>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</si>
  <si>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</si>
  <si>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</si>
  <si>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</si>
  <si>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</si>
  <si>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</si>
  <si>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</si>
  <si>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</si>
  <si>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</si>
  <si>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</si>
  <si>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</si>
  <si>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</si>
  <si>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</si>
  <si>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</si>
  <si>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</si>
  <si>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</si>
  <si>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</si>
  <si>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</si>
  <si>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</si>
  <si>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</si>
  <si>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</si>
  <si>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</si>
  <si>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</si>
  <si>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</si>
  <si>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</si>
  <si>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</si>
  <si>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</si>
  <si>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</si>
  <si>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</si>
  <si>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</si>
  <si>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</si>
  <si>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</si>
  <si>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</si>
  <si>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</si>
  <si>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</si>
  <si>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</si>
  <si>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</si>
  <si>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</si>
  <si>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</si>
  <si>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</si>
  <si>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</si>
  <si>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</si>
  <si>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</si>
  <si>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</si>
  <si>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</si>
  <si>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</si>
  <si>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</si>
  <si>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</si>
  <si>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</si>
  <si>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</si>
  <si>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</si>
  <si>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</si>
  <si>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</si>
  <si>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</si>
  <si>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</si>
  <si>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</si>
  <si>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</si>
  <si>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</si>
  <si>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</si>
  <si>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</si>
  <si>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</si>
  <si>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</si>
  <si>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</si>
  <si>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</si>
  <si>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</si>
  <si>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</si>
  <si>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</si>
  <si>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</si>
  <si>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</si>
  <si>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</si>
  <si>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</si>
  <si>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</si>
  <si>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</si>
  <si>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</si>
  <si>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</si>
  <si>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</si>
  <si>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</si>
  <si>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</si>
  <si>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</si>
  <si>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</si>
  <si>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</si>
  <si>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</si>
  <si>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</si>
  <si>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</si>
  <si>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</si>
  <si>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</si>
  <si>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</si>
  <si>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</si>
  <si>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</si>
  <si>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</si>
  <si>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</si>
  <si>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</si>
  <si>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</si>
  <si>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</si>
  <si>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</si>
  <si>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</si>
  <si>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</si>
  <si>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</si>
  <si>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</si>
  <si>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</si>
  <si>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</si>
  <si>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</si>
  <si>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</si>
  <si>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</si>
  <si>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</si>
  <si>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</si>
  <si>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</si>
  <si>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</si>
  <si>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</si>
  <si>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</si>
  <si>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</si>
  <si>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</si>
  <si>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</si>
  <si>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</si>
  <si>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</si>
  <si>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</si>
  <si>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</si>
  <si>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</si>
  <si>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</si>
  <si>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</si>
  <si>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</si>
  <si>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</si>
  <si>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</si>
  <si>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</si>
  <si>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</si>
  <si>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</si>
  <si>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</si>
  <si>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</si>
  <si>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</si>
  <si>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</si>
  <si>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</si>
  <si>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</si>
  <si>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</si>
  <si>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</si>
  <si>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</si>
  <si>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</si>
  <si>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</si>
  <si>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</si>
  <si>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</si>
  <si>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</si>
  <si>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</si>
  <si>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</si>
  <si>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</si>
  <si>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</si>
  <si>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</si>
  <si>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</si>
  <si>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</si>
  <si>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</si>
  <si>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</si>
  <si>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</si>
  <si>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</si>
  <si>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</si>
  <si>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</si>
  <si>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</si>
  <si>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</si>
  <si>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</si>
  <si>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</si>
  <si>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</si>
  <si>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</si>
  <si>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</si>
  <si>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</si>
  <si>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</si>
  <si>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</si>
  <si>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</si>
  <si>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</si>
  <si>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</si>
  <si>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</si>
  <si>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</si>
  <si>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</si>
  <si>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</si>
  <si>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</si>
  <si>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</si>
  <si>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</si>
  <si>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</si>
  <si>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</si>
  <si>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</si>
  <si>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</si>
  <si>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</si>
  <si>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</si>
  <si>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</si>
  <si>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</si>
  <si>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</si>
  <si>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</si>
  <si>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</si>
  <si>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</si>
  <si>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</si>
  <si>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</si>
  <si>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</si>
  <si>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</si>
  <si>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</si>
  <si>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</si>
  <si>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</si>
  <si>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</si>
  <si>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</si>
  <si>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</si>
  <si>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</si>
  <si>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</si>
  <si>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</si>
  <si>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</si>
  <si>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</si>
  <si>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</si>
  <si>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</si>
  <si>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</si>
  <si>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</si>
  <si>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</si>
  <si>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</si>
  <si>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</si>
  <si>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</si>
  <si>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</si>
  <si>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</si>
  <si>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</si>
  <si>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</si>
  <si>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</si>
  <si>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</si>
  <si>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</si>
  <si>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</si>
  <si>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</si>
  <si>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</si>
  <si>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</si>
  <si>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</si>
  <si>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</si>
  <si>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</si>
  <si>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</si>
  <si>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</si>
  <si>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</si>
  <si>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</si>
  <si>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</si>
  <si>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</si>
  <si>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</si>
  <si>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</si>
  <si>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</si>
  <si>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</si>
  <si>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</si>
  <si>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</si>
  <si>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</si>
  <si>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</si>
  <si>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</si>
  <si>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</si>
  <si>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</si>
  <si>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</si>
  <si>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</si>
  <si>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</si>
  <si>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</si>
  <si>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</si>
  <si>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</si>
  <si>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</si>
  <si>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</si>
  <si>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</si>
  <si>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</si>
  <si>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</si>
  <si>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</si>
  <si>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</si>
  <si>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</si>
  <si>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</si>
  <si>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</si>
  <si>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</si>
  <si>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</si>
  <si>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</si>
  <si>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</si>
  <si>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</si>
  <si>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</si>
  <si>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</si>
  <si>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</si>
  <si>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</si>
  <si>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</si>
  <si>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</si>
  <si>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</si>
  <si>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</si>
  <si>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</si>
  <si>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</si>
  <si>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</si>
  <si>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</si>
  <si>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</si>
  <si>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</si>
  <si>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</si>
  <si>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</si>
  <si>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</si>
  <si>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</si>
  <si>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</si>
  <si>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</si>
  <si>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</si>
  <si>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</si>
  <si>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</si>
  <si>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</si>
  <si>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</si>
  <si>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</si>
  <si>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</si>
  <si>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</si>
  <si>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</si>
  <si>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</si>
  <si>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</si>
  <si>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</si>
  <si>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</si>
  <si>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</si>
  <si>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</si>
  <si>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</si>
  <si>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</si>
  <si>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</si>
  <si>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</si>
  <si>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</si>
  <si>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</si>
  <si>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</si>
  <si>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</si>
  <si>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</si>
  <si>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</si>
  <si>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</si>
  <si>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</si>
  <si>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</si>
  <si>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</si>
  <si>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</si>
  <si>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</si>
  <si>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</si>
  <si>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</si>
  <si>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</si>
  <si>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</si>
  <si>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</si>
  <si>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</si>
  <si>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</si>
  <si>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</si>
  <si>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</si>
  <si>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</si>
  <si>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</si>
  <si>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</si>
  <si>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</si>
  <si>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</si>
  <si>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</si>
  <si>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</si>
  <si>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</si>
  <si>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</si>
  <si>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</si>
  <si>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</si>
  <si>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</si>
  <si>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</si>
  <si>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</si>
  <si>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</si>
  <si>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</si>
  <si>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</si>
  <si>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</si>
  <si>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</si>
  <si>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</si>
  <si>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</si>
  <si>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</si>
  <si>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</si>
  <si>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</si>
  <si>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</si>
  <si>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</si>
  <si>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</si>
  <si>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</si>
  <si>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</si>
  <si>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</si>
  <si>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</si>
  <si>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</si>
  <si>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</si>
  <si>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</si>
  <si>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</si>
  <si>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</si>
  <si>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</si>
  <si>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</si>
  <si>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</si>
  <si>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</si>
  <si>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</si>
  <si>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</si>
  <si>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</si>
  <si>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</si>
  <si>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</si>
  <si>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</si>
  <si>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</si>
  <si>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</si>
  <si>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</si>
  <si>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</si>
  <si>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</si>
  <si>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</si>
  <si>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</si>
  <si>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</si>
  <si>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</si>
  <si>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</si>
  <si>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</si>
  <si>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</si>
  <si>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</si>
  <si>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</si>
  <si>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</si>
  <si>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</si>
  <si>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</si>
  <si>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</si>
  <si>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</si>
  <si>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</si>
  <si>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</si>
  <si>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</si>
  <si>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</si>
  <si>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</si>
  <si>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</si>
  <si>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</si>
  <si>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</si>
  <si>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</si>
  <si>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</si>
  <si>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</si>
  <si>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</si>
  <si>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</si>
  <si>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</si>
  <si>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</si>
  <si>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</si>
  <si>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</si>
  <si>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</si>
  <si>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</si>
  <si>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</si>
  <si>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</si>
  <si>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</si>
  <si>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</si>
  <si>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</si>
  <si>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</si>
  <si>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</si>
  <si>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</si>
  <si>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</si>
  <si>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</si>
  <si>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</si>
  <si>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</si>
  <si>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</si>
  <si>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</si>
  <si>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</si>
  <si>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</si>
  <si>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</si>
  <si>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</si>
  <si>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</si>
  <si>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</si>
  <si>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</si>
  <si>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</si>
  <si>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</si>
  <si>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</si>
  <si>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</si>
  <si>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</si>
  <si>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</si>
  <si>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</si>
  <si>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</si>
  <si>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</si>
  <si>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</si>
  <si>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</si>
  <si>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</si>
  <si>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</si>
  <si>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</si>
  <si>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</si>
  <si>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</si>
  <si>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</si>
  <si>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</si>
  <si>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</si>
  <si>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</si>
  <si>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</si>
  <si>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</si>
  <si>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</si>
  <si>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</si>
  <si>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</si>
  <si>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</si>
  <si>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</si>
  <si>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</si>
  <si>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</si>
  <si>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</si>
  <si>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</si>
  <si>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</si>
  <si>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</si>
  <si>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</si>
  <si>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</si>
  <si>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</si>
  <si>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</si>
  <si>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</si>
  <si>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</si>
  <si>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</si>
  <si>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</si>
  <si>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</si>
  <si>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</si>
  <si>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</si>
  <si>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</si>
  <si>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</si>
  <si>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</si>
  <si>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</si>
  <si>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</si>
  <si>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</si>
  <si>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</si>
  <si>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</si>
  <si>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</si>
  <si>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</si>
  <si>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</si>
  <si>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</si>
  <si>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</si>
  <si>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</si>
  <si>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</si>
  <si>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</si>
  <si>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</si>
  <si>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</si>
  <si>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</si>
  <si>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</si>
  <si>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</si>
  <si>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</si>
  <si>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</si>
  <si>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</si>
  <si>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</si>
  <si>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</si>
  <si>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</si>
  <si>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</si>
  <si>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</si>
  <si>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</si>
  <si>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</si>
  <si>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</si>
  <si>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</si>
  <si>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</si>
  <si>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</si>
  <si>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</si>
  <si>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</si>
  <si>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</si>
  <si>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</si>
  <si>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</si>
  <si>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</si>
  <si>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</si>
  <si>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</si>
  <si>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</si>
  <si>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</si>
  <si>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</si>
  <si>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</si>
  <si>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</si>
  <si>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</si>
  <si>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</si>
  <si>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</si>
  <si>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</si>
  <si>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</si>
  <si>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</si>
  <si>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</si>
  <si>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</si>
  <si>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</si>
  <si>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</si>
  <si>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</si>
  <si>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</si>
  <si>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</si>
  <si>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</si>
  <si>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</si>
  <si>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</si>
  <si>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</si>
  <si>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</si>
  <si>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</si>
  <si>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</si>
  <si>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</si>
  <si>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</si>
  <si>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</si>
  <si>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</si>
  <si>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</si>
  <si>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</si>
  <si>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</si>
  <si>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</si>
  <si>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</si>
  <si>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</si>
  <si>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</si>
  <si>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</si>
  <si>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</si>
  <si>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</si>
  <si>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</si>
  <si>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</si>
  <si>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</si>
  <si>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</si>
  <si>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</si>
  <si>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</si>
  <si>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</si>
  <si>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</si>
  <si>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</si>
  <si>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</si>
  <si>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</si>
  <si>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</si>
  <si>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</si>
  <si>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</si>
  <si>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</si>
  <si>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</si>
  <si>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</si>
  <si>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</si>
  <si>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</si>
  <si>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</si>
  <si>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</si>
  <si>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</si>
  <si>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</si>
  <si>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</si>
  <si>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</si>
  <si>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</si>
  <si>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</si>
  <si>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</si>
  <si>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</si>
  <si>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</si>
  <si>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</si>
  <si>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</si>
  <si>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</si>
  <si>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</si>
  <si>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</si>
  <si>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</si>
  <si>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</si>
  <si>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</si>
  <si>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</si>
  <si>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</si>
  <si>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</si>
  <si>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</si>
  <si>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</si>
  <si>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</si>
  <si>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</si>
  <si>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</si>
  <si>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</si>
  <si>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</si>
  <si>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</si>
  <si>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</si>
  <si>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</si>
  <si>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</si>
  <si>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</si>
  <si>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</si>
  <si>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</si>
  <si>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</si>
  <si>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</si>
  <si>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</si>
  <si>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</si>
  <si>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</si>
  <si>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</si>
  <si>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</si>
  <si>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</si>
  <si>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</si>
  <si>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</si>
  <si>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</si>
  <si>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</si>
  <si>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</si>
  <si>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</si>
  <si>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</si>
  <si>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</si>
  <si>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</si>
  <si>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</si>
  <si>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</si>
  <si>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</si>
  <si>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</si>
  <si>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</si>
  <si>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</si>
  <si>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</si>
  <si>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</si>
  <si>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</si>
  <si>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</si>
  <si>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</si>
  <si>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</si>
  <si>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</si>
  <si>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</si>
  <si>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</si>
  <si>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</si>
  <si>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</si>
  <si>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</si>
  <si>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</si>
  <si>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</si>
  <si>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</si>
  <si>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</si>
  <si>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</si>
  <si>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</si>
  <si>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</si>
  <si>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</si>
  <si>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</si>
  <si>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</si>
  <si>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</si>
  <si>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</si>
  <si>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</si>
  <si>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</si>
  <si>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</si>
  <si>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</si>
  <si>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</si>
  <si>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</si>
  <si>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</si>
  <si>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</si>
  <si>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</si>
  <si>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</si>
  <si>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</si>
  <si>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</si>
  <si>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</si>
  <si>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</si>
  <si>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</si>
  <si>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</si>
  <si>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</si>
  <si>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</si>
  <si>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</si>
  <si>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</si>
  <si>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</si>
  <si>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</si>
  <si>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</si>
  <si>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</si>
  <si>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</si>
  <si>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</si>
  <si>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</si>
  <si>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</si>
  <si>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</si>
  <si>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</si>
  <si>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</si>
  <si>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</si>
  <si>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</si>
  <si>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</si>
  <si>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</si>
  <si>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</si>
  <si>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</si>
  <si>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</si>
  <si>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</si>
  <si>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</si>
  <si>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</si>
  <si>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</si>
  <si>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</si>
  <si>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</si>
  <si>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</si>
  <si>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</si>
  <si>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</si>
  <si>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</si>
  <si>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</si>
  <si>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</si>
  <si>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</si>
  <si>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</si>
  <si>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</si>
  <si>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</si>
  <si>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</si>
  <si>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</si>
  <si>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</si>
  <si>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</si>
  <si>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</si>
  <si>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</si>
  <si>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</si>
  <si>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</si>
  <si>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</si>
  <si>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</si>
  <si>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</si>
  <si>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</si>
  <si>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</si>
  <si>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</si>
  <si>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</si>
  <si>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</si>
  <si>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</si>
  <si>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</si>
  <si>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</si>
  <si>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</si>
  <si>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</si>
  <si>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</si>
  <si>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</si>
  <si>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</si>
  <si>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</si>
  <si>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</si>
  <si>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</si>
  <si>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</si>
  <si>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</si>
  <si>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</si>
  <si>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</si>
  <si>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</si>
  <si>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</si>
  <si>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</si>
  <si>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</si>
  <si>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</si>
  <si>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</si>
  <si>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</si>
  <si>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</si>
  <si>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</si>
  <si>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</si>
  <si>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</si>
  <si>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</si>
  <si>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</si>
  <si>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</si>
  <si>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</si>
  <si>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</si>
  <si>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</si>
  <si>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</si>
  <si>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</si>
  <si>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</si>
  <si>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</si>
  <si>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</si>
  <si>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</si>
  <si>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</si>
  <si>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</si>
  <si>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</si>
  <si>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</si>
  <si>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</si>
  <si>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</si>
  <si>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</si>
  <si>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</si>
  <si>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</si>
  <si>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</si>
  <si>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</si>
  <si>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</si>
  <si>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</si>
  <si>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</si>
  <si>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</si>
  <si>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</si>
  <si>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</si>
  <si>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</si>
  <si>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</si>
  <si>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</si>
  <si>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</si>
  <si>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</si>
  <si>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</si>
  <si>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</si>
  <si>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</si>
  <si>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</si>
  <si>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</si>
  <si>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</si>
  <si>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</si>
  <si>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</si>
  <si>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</si>
  <si>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</si>
  <si>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</si>
  <si>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</si>
  <si>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</si>
  <si>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</si>
  <si>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</si>
  <si>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</si>
  <si>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</si>
  <si>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</si>
  <si>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</si>
  <si>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</si>
  <si>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</si>
  <si>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</si>
  <si>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</si>
  <si>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</si>
  <si>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</si>
  <si>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</si>
  <si>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</si>
  <si>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</si>
  <si>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</si>
  <si>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</si>
  <si>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</si>
  <si>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</si>
  <si>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</si>
  <si>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</si>
  <si>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</si>
  <si>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</si>
  <si>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</si>
  <si>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</si>
  <si>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</si>
  <si>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</si>
  <si>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</si>
  <si>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</si>
  <si>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</si>
  <si>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</si>
  <si>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</si>
  <si>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</si>
  <si>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</si>
  <si>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</si>
  <si>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</si>
  <si>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</si>
  <si>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</si>
  <si>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</si>
  <si>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</si>
  <si>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</si>
  <si>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</si>
  <si>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</si>
  <si>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</si>
  <si>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</si>
  <si>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</si>
  <si>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</si>
  <si>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</si>
  <si>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</si>
  <si>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</si>
  <si>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</si>
  <si>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</si>
  <si>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</si>
  <si>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</si>
  <si>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</si>
  <si>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</si>
  <si>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</si>
  <si>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</si>
  <si>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</si>
  <si>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</si>
  <si>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</si>
  <si>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</si>
  <si>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</si>
  <si>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</si>
  <si>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</si>
  <si>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</si>
  <si>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</si>
  <si>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</si>
  <si>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</si>
  <si>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</si>
  <si>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</si>
  <si>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</si>
  <si>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</si>
  <si>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</si>
  <si>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</si>
  <si>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</si>
  <si>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</si>
  <si>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</si>
  <si>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</si>
  <si>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</si>
  <si>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</si>
  <si>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</si>
  <si>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</si>
  <si>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</si>
  <si>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</si>
  <si>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</si>
  <si>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</si>
  <si>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</si>
  <si>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</si>
  <si>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</si>
  <si>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</si>
  <si>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</si>
  <si>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</si>
  <si>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</si>
  <si>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</si>
  <si>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</si>
  <si>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</si>
  <si>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</si>
  <si>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</si>
  <si>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</si>
  <si>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</si>
  <si>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</si>
  <si>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</si>
  <si>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</si>
  <si>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</si>
  <si>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</si>
  <si>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</si>
  <si>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</si>
  <si>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</si>
  <si>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</si>
  <si>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</si>
  <si>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</si>
  <si>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</si>
  <si>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</si>
  <si>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</si>
  <si>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</si>
  <si>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</si>
  <si>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</si>
  <si>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</si>
  <si>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</si>
  <si>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</si>
  <si>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</si>
  <si>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</si>
  <si>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</si>
  <si>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</si>
  <si>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</si>
  <si>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</si>
  <si>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</si>
  <si>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</si>
  <si>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</si>
  <si>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</si>
  <si>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</si>
  <si>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</si>
  <si>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</si>
  <si>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</si>
  <si>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</si>
  <si>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</si>
  <si>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</si>
  <si>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</si>
  <si>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</si>
  <si>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</si>
  <si>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</si>
  <si>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</si>
  <si>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</si>
  <si>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</si>
  <si>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</si>
  <si>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</si>
  <si>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</si>
  <si>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</si>
  <si>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</si>
  <si>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</si>
  <si>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</si>
  <si>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</si>
  <si>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</si>
  <si>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</si>
  <si>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</si>
  <si>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</si>
  <si>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</si>
  <si>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</si>
  <si>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</si>
  <si>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</si>
  <si>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</si>
  <si>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</si>
  <si>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</si>
  <si>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</si>
  <si>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</si>
  <si>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</si>
  <si>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</si>
  <si>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</si>
  <si>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</si>
  <si>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</si>
  <si>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</si>
  <si>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</si>
  <si>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</si>
  <si>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</si>
  <si>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</si>
  <si>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</si>
  <si>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</si>
  <si>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</si>
  <si>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</si>
  <si>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</si>
  <si>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</si>
  <si>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</si>
  <si>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</si>
  <si>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</si>
  <si>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</si>
  <si>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</si>
  <si>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</si>
  <si>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</si>
  <si>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</si>
  <si>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</si>
  <si>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</si>
  <si>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</si>
  <si>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</si>
  <si>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</si>
  <si>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</si>
  <si>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</si>
  <si>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</si>
  <si>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</si>
  <si>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</si>
  <si>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</si>
  <si>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</si>
  <si>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</si>
  <si>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</si>
  <si>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</si>
  <si>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</si>
  <si>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</si>
  <si>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</si>
  <si>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</si>
  <si>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</si>
  <si>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</si>
  <si>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</si>
  <si>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</si>
  <si>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</si>
  <si>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</si>
  <si>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</si>
  <si>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</si>
  <si>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</si>
  <si>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</si>
  <si>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</si>
  <si>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</si>
  <si>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</si>
  <si>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</si>
  <si>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</si>
  <si>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</si>
  <si>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</si>
  <si>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</si>
  <si>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</si>
  <si>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</si>
  <si>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</si>
  <si>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</si>
  <si>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</si>
  <si>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</si>
  <si>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</si>
  <si>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</si>
  <si>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</si>
  <si>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</si>
  <si>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</si>
  <si>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</si>
  <si>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</si>
  <si>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</si>
  <si>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</si>
  <si>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</si>
  <si>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</si>
  <si>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</si>
  <si>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</si>
  <si>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</si>
  <si>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</si>
  <si>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</si>
  <si>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</si>
  <si>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</si>
  <si>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</si>
  <si>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</si>
  <si>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</si>
  <si>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</si>
  <si>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</si>
  <si>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</si>
  <si>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</si>
  <si>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</si>
  <si>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</si>
  <si>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</si>
  <si>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</si>
  <si>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</si>
  <si>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</si>
  <si>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</si>
  <si>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</si>
  <si>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</si>
  <si>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</si>
  <si>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</si>
  <si>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</si>
  <si>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</si>
  <si>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</si>
  <si>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</si>
  <si>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</si>
  <si>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</si>
  <si>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</si>
  <si>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</si>
  <si>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</si>
  <si>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</si>
  <si>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</si>
  <si>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</si>
  <si>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</si>
  <si>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</si>
  <si>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</si>
  <si>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</si>
  <si>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</si>
  <si>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</si>
  <si>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</si>
  <si>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</si>
  <si>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</si>
  <si>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</si>
  <si>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</si>
  <si>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</si>
  <si>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</si>
  <si>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</si>
  <si>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</si>
  <si>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</si>
  <si>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</si>
  <si>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</si>
  <si>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</si>
  <si>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</si>
  <si>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</si>
  <si>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</si>
  <si>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</si>
  <si>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</si>
  <si>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</si>
  <si>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</si>
  <si>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</si>
  <si>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</si>
  <si>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</si>
  <si>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</si>
  <si>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</si>
  <si>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</si>
  <si>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</si>
  <si>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</si>
  <si>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</si>
  <si>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</si>
  <si>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</si>
  <si>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</si>
  <si>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</si>
  <si>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</si>
  <si>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</si>
  <si>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</si>
  <si>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</si>
  <si>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</si>
  <si>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</si>
  <si>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</si>
  <si>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</si>
  <si>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</si>
  <si>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</si>
  <si>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</si>
  <si>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</si>
  <si>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</si>
  <si>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</si>
  <si>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</si>
  <si>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</si>
  <si>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</si>
  <si>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</si>
  <si>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</si>
  <si>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</si>
  <si>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</si>
  <si>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</si>
  <si>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</si>
  <si>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</si>
  <si>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</si>
  <si>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</si>
  <si>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</si>
  <si>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</si>
  <si>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</si>
  <si>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</si>
  <si>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</si>
  <si>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</si>
  <si>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</si>
  <si>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</si>
  <si>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</si>
  <si>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</si>
  <si>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</si>
  <si>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</si>
  <si>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</si>
  <si>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</si>
  <si>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</si>
  <si>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</si>
  <si>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</si>
  <si>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</si>
  <si>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</si>
  <si>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</si>
  <si>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</si>
  <si>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</si>
  <si>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</si>
  <si>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</si>
  <si>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</si>
  <si>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</si>
  <si>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</si>
  <si>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</si>
  <si>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</si>
  <si>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</si>
  <si>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</si>
  <si>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</si>
  <si>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</si>
  <si>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</si>
  <si>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</si>
  <si>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</si>
  <si>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</si>
  <si>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</si>
  <si>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</si>
  <si>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</si>
  <si>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</si>
  <si>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</si>
  <si>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</si>
  <si>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</si>
  <si>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</si>
  <si>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</si>
  <si>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</si>
  <si>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</si>
  <si>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</si>
  <si>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</si>
  <si>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</si>
  <si>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</si>
  <si>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</si>
  <si>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</si>
  <si>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</si>
  <si>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</si>
  <si>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</si>
  <si>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</si>
  <si>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</si>
  <si>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</si>
  <si>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</si>
  <si>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</si>
  <si>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</si>
  <si>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</si>
  <si>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</si>
  <si>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</si>
  <si>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</si>
  <si>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</si>
  <si>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</si>
  <si>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</si>
  <si>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</si>
  <si>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</si>
  <si>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</si>
  <si>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</si>
  <si>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</si>
  <si>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</si>
  <si>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</si>
  <si>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</si>
  <si>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</si>
  <si>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</si>
  <si>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</si>
  <si>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</si>
  <si>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</si>
  <si>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</si>
  <si>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</si>
  <si>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</si>
  <si>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</si>
  <si>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</si>
  <si>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</si>
  <si>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</si>
  <si>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</si>
  <si>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</si>
  <si>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</si>
  <si>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</si>
  <si>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</si>
  <si>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</si>
  <si>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</si>
  <si>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</si>
  <si>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</si>
  <si>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</si>
  <si>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</si>
  <si>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</si>
  <si>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</si>
  <si>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</si>
  <si>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</si>
  <si>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</si>
  <si>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</si>
  <si>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</si>
  <si>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</si>
  <si>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</si>
  <si>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</si>
  <si>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</si>
  <si>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</si>
  <si>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</si>
  <si>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</si>
  <si>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</si>
  <si>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</si>
  <si>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</si>
  <si>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</si>
  <si>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</si>
  <si>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</si>
  <si>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</si>
  <si>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</si>
  <si>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</si>
  <si>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</si>
  <si>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</si>
  <si>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</si>
  <si>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</si>
  <si>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</si>
  <si>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</si>
  <si>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</si>
  <si>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</si>
  <si>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</si>
  <si>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</si>
  <si>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</si>
  <si>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</si>
  <si>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</si>
  <si>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</si>
  <si>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</si>
  <si>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</si>
  <si>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</si>
  <si>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</si>
  <si>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</si>
  <si>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</si>
  <si>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</si>
  <si>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</si>
  <si>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</si>
  <si>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</si>
  <si>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</si>
  <si>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</si>
  <si>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</si>
  <si>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</si>
  <si>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</si>
  <si>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</si>
  <si>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</si>
  <si>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</si>
  <si>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</si>
  <si>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</si>
  <si>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</si>
  <si>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</si>
  <si>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</si>
  <si>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</si>
  <si>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</si>
  <si>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</si>
  <si>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</si>
  <si>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</si>
  <si>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</si>
  <si>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</si>
  <si>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</si>
  <si>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</si>
  <si>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</si>
  <si>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</si>
  <si>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</si>
  <si>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</si>
  <si>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</si>
  <si>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</si>
  <si>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</si>
  <si>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</si>
  <si>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</si>
  <si>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</si>
  <si>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</si>
  <si>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</si>
  <si>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</si>
  <si>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</si>
  <si>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</si>
  <si>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</si>
  <si>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</si>
  <si>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</si>
  <si>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</si>
  <si>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</si>
  <si>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</si>
  <si>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</si>
  <si>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</si>
  <si>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</si>
  <si>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</si>
  <si>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</si>
  <si>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</si>
  <si>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</si>
  <si>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</si>
  <si>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</si>
  <si>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</si>
  <si>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</si>
  <si>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</si>
  <si>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</si>
  <si>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</si>
  <si>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</si>
  <si>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</si>
  <si>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</si>
  <si>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</si>
  <si>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</si>
  <si>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</si>
  <si>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</si>
  <si>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</si>
  <si>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</si>
  <si>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</si>
  <si>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</si>
  <si>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</si>
  <si>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</si>
  <si>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</si>
  <si>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</si>
  <si>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</si>
  <si>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</si>
  <si>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</si>
  <si>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</si>
  <si>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</si>
  <si>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</si>
  <si>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</si>
  <si>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</si>
  <si>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</si>
  <si>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</si>
  <si>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</si>
  <si>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</si>
  <si>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</si>
  <si>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</si>
  <si>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</si>
  <si>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</si>
  <si>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</si>
  <si>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</si>
  <si>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</si>
  <si>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</si>
  <si>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</si>
  <si>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</si>
  <si>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</si>
  <si>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</si>
  <si>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</si>
  <si>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</si>
  <si>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</si>
  <si>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</si>
  <si>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</si>
  <si>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</si>
  <si>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</si>
  <si>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</si>
  <si>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</si>
  <si>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</si>
  <si>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</si>
  <si>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</si>
  <si>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</si>
  <si>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</si>
  <si>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</si>
  <si>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</si>
  <si>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</si>
  <si>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</si>
  <si>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</si>
  <si>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</si>
  <si>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</si>
  <si>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</si>
  <si>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</si>
  <si>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</si>
  <si>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</si>
  <si>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</si>
  <si>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</si>
  <si>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</si>
  <si>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</si>
  <si>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</si>
  <si>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</si>
  <si>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</si>
  <si>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</si>
  <si>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</si>
  <si>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</si>
  <si>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</si>
  <si>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</si>
  <si>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</si>
  <si>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</si>
  <si>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</si>
  <si>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</si>
  <si>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</si>
  <si>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</si>
  <si>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</si>
  <si>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</si>
  <si>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</si>
  <si>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</si>
  <si>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</si>
  <si>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</si>
  <si>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</si>
  <si>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</si>
  <si>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</si>
  <si>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</si>
  <si>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</si>
  <si>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</si>
  <si>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</si>
  <si>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</si>
  <si>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</si>
  <si>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</si>
  <si>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</si>
  <si>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</si>
  <si>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</si>
  <si>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</si>
  <si>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</si>
  <si>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</si>
  <si>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</si>
  <si>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</si>
  <si>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</si>
  <si>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</si>
  <si>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</si>
  <si>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</si>
  <si>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</si>
  <si>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</si>
  <si>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</si>
  <si>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</si>
  <si>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</si>
  <si>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</si>
  <si>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</si>
  <si>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</si>
  <si>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</si>
  <si>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</si>
  <si>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</si>
  <si>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</si>
  <si>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</si>
  <si>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</si>
  <si>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</si>
  <si>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</si>
  <si>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</si>
  <si>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</si>
  <si>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</si>
  <si>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</si>
  <si>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</si>
  <si>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</si>
  <si>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</si>
  <si>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</si>
  <si>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</si>
  <si>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</si>
  <si>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</si>
  <si>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</si>
  <si>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</si>
  <si>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</si>
  <si>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</si>
  <si>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</si>
  <si>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</si>
  <si>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</si>
  <si>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</si>
  <si>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</si>
  <si>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</si>
  <si>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</si>
  <si>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</si>
  <si>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</si>
  <si>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</si>
  <si>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</si>
  <si>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</si>
  <si>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</si>
  <si>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</si>
  <si>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</si>
  <si>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</si>
  <si>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</si>
  <si>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</si>
  <si>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</si>
  <si>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</si>
  <si>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</si>
  <si>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</si>
  <si>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</si>
  <si>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</si>
  <si>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</si>
  <si>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</si>
  <si>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</si>
  <si>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</si>
  <si>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</si>
  <si>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</si>
  <si>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</si>
  <si>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</si>
  <si>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</si>
  <si>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</si>
  <si>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</si>
  <si>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</si>
  <si>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</si>
  <si>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</si>
  <si>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</si>
  <si>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</si>
  <si>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</si>
  <si>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</si>
  <si>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</si>
  <si>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</si>
  <si>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</si>
  <si>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</si>
  <si>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</si>
  <si>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</si>
  <si>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</si>
  <si>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</si>
  <si>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</si>
  <si>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</si>
  <si>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</si>
  <si>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</si>
  <si>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</si>
  <si>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</si>
  <si>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</si>
  <si>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</si>
  <si>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</si>
  <si>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</si>
  <si>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</si>
  <si>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</si>
  <si>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</si>
  <si>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</si>
  <si>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</si>
  <si>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</si>
  <si>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</si>
  <si>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</si>
  <si>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</si>
  <si>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</si>
  <si>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</si>
  <si>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</si>
  <si>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</si>
  <si>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</si>
  <si>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</si>
  <si>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</si>
  <si>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</si>
  <si>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</si>
  <si>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</si>
  <si>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</si>
  <si>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</si>
  <si>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</si>
  <si>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</si>
  <si>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</si>
  <si>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</si>
  <si>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</si>
  <si>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</si>
  <si>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</si>
  <si>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</si>
  <si>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</si>
  <si>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</si>
  <si>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</si>
  <si>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</si>
  <si>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</si>
  <si>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</si>
  <si>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</si>
  <si>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</si>
  <si>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</si>
  <si>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</si>
  <si>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</si>
  <si>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</si>
  <si>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</si>
  <si>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</si>
  <si>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</si>
  <si>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</si>
  <si>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</si>
  <si>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</si>
  <si>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</si>
  <si>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</si>
  <si>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</si>
  <si>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</si>
  <si>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</si>
  <si>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</si>
  <si>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</si>
  <si>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</si>
  <si>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</si>
  <si>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</si>
  <si>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</si>
  <si>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</si>
  <si>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</si>
  <si>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</si>
  <si>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</si>
  <si>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</si>
  <si>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</si>
  <si>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</si>
  <si>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</si>
  <si>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</si>
  <si>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</si>
  <si>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</si>
  <si>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</si>
  <si>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</si>
  <si>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</si>
  <si>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</si>
  <si>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</si>
  <si>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</si>
  <si>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</si>
  <si>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</si>
  <si>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</si>
  <si>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</si>
  <si>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</si>
  <si>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</si>
  <si>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</si>
  <si>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</si>
  <si>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</si>
  <si>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</si>
  <si>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</si>
  <si>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</si>
  <si>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</si>
  <si>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</si>
  <si>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</si>
  <si>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</si>
  <si>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</si>
  <si>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</si>
  <si>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</si>
  <si>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</si>
  <si>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</si>
  <si>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</si>
  <si>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</si>
  <si>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</si>
  <si>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</si>
  <si>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</si>
  <si>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</si>
  <si>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</si>
  <si>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</si>
  <si>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</si>
  <si>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</si>
  <si>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</si>
  <si>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</si>
  <si>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</si>
  <si>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</si>
  <si>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</si>
  <si>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</si>
  <si>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</si>
  <si>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</si>
  <si>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</si>
  <si>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</si>
  <si>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</si>
  <si>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</si>
  <si>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</si>
  <si>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</si>
  <si>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</si>
  <si>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</si>
  <si>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</si>
  <si>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</si>
  <si>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</si>
  <si>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</si>
  <si>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</si>
  <si>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</si>
  <si>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</si>
  <si>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</si>
  <si>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</si>
  <si>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</si>
  <si>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</si>
  <si>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</si>
  <si>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</si>
  <si>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</si>
  <si>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</si>
  <si>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</si>
  <si>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</si>
  <si>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</si>
  <si>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</si>
  <si>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</si>
  <si>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</si>
  <si>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</si>
  <si>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</si>
  <si>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</si>
  <si>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</si>
  <si>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</si>
  <si>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</si>
  <si>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</si>
  <si>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</si>
  <si>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</si>
  <si>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</si>
  <si>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</si>
  <si>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</si>
  <si>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</si>
  <si>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</si>
  <si>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</si>
  <si>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</si>
  <si>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</si>
  <si>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</si>
  <si>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</si>
  <si>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</si>
  <si>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</si>
  <si>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</si>
  <si>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</si>
  <si>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</si>
  <si>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</si>
  <si>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</si>
  <si>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</si>
  <si>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</si>
  <si>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</si>
  <si>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</si>
  <si>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</si>
  <si>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</si>
  <si>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</si>
  <si>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</si>
  <si>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</si>
  <si>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</si>
  <si>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</si>
  <si>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</si>
  <si>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</si>
  <si>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</si>
  <si>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</si>
  <si>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</si>
  <si>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</si>
  <si>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</si>
  <si>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</si>
  <si>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</si>
  <si>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</si>
  <si>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</si>
  <si>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</si>
  <si>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</si>
  <si>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</si>
  <si>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</si>
  <si>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</si>
  <si>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</si>
  <si>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</si>
  <si>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</si>
  <si>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</si>
  <si>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</si>
  <si>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</si>
  <si>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</si>
  <si>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</si>
  <si>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</si>
  <si>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</si>
  <si>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</si>
  <si>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</si>
  <si>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</si>
  <si>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</si>
  <si>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</si>
  <si>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</si>
  <si>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</si>
  <si>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</si>
  <si>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</si>
  <si>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</si>
  <si>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</si>
  <si>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</si>
  <si>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</si>
  <si>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</si>
  <si>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</si>
  <si>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</si>
  <si>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</si>
  <si>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</si>
  <si>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</si>
  <si>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</si>
  <si>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</si>
  <si>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</si>
  <si>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</si>
  <si>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</si>
  <si>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</si>
  <si>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</si>
  <si>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</si>
  <si>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</si>
  <si>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</si>
  <si>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</si>
  <si>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</si>
  <si>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</si>
  <si>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</si>
  <si>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</si>
  <si>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</si>
  <si>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</si>
  <si>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</si>
  <si>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</si>
  <si>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</si>
  <si>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</si>
  <si>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</si>
  <si>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</si>
  <si>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</si>
  <si>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</si>
  <si>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</si>
  <si>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</si>
  <si>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</si>
  <si>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</si>
  <si>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</si>
  <si>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</si>
  <si>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</si>
  <si>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</si>
  <si>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</si>
  <si>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</si>
  <si>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</si>
  <si>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</si>
  <si>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</si>
  <si>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</si>
  <si>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</si>
  <si>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</si>
  <si>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</si>
  <si>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</si>
  <si>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</si>
  <si>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</si>
  <si>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</si>
  <si>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</si>
  <si>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</si>
  <si>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</si>
  <si>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</si>
  <si>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</si>
  <si>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</si>
  <si>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</si>
  <si>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</si>
  <si>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</si>
  <si>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</si>
  <si>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</si>
  <si>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</si>
  <si>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</si>
  <si>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</si>
  <si>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</si>
  <si>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</si>
  <si>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</si>
  <si>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</si>
  <si>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</si>
  <si>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</si>
  <si>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</si>
  <si>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</si>
  <si>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</si>
  <si>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</si>
  <si>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</si>
  <si>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</si>
  <si>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</si>
  <si>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</si>
  <si>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</si>
  <si>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</si>
  <si>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</si>
  <si>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</si>
  <si>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</si>
  <si>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</si>
  <si>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</si>
  <si>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</si>
  <si>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</si>
  <si>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</si>
  <si>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</si>
  <si>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</si>
  <si>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</si>
  <si>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</si>
  <si>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</si>
  <si>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</si>
  <si>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</si>
  <si>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</si>
  <si>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</si>
  <si>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</si>
  <si>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</si>
  <si>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</si>
  <si>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</si>
  <si>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</si>
  <si>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</si>
  <si>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</si>
  <si>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</si>
  <si>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</si>
  <si>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</si>
  <si>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</si>
  <si>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</si>
  <si>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</si>
  <si>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</si>
  <si>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</si>
  <si>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</si>
  <si>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</si>
  <si>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</si>
  <si>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</si>
  <si>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</si>
  <si>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</si>
  <si>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</si>
  <si>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</si>
  <si>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</si>
  <si>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</si>
  <si>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</si>
  <si>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</si>
  <si>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</si>
  <si>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</si>
  <si>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</si>
  <si>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</si>
  <si>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</si>
  <si>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</si>
  <si>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</si>
  <si>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</si>
  <si>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</si>
  <si>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</si>
  <si>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</si>
  <si>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</si>
  <si>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</si>
  <si>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</si>
  <si>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</si>
  <si>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</si>
  <si>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</si>
  <si>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</si>
  <si>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</si>
  <si>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</si>
  <si>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</si>
  <si>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</si>
  <si>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</si>
  <si>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</si>
  <si>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</si>
  <si>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</si>
  <si>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</si>
  <si>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</si>
  <si>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</si>
  <si>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</si>
  <si>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</si>
  <si>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</si>
  <si>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</si>
  <si>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</si>
  <si>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</si>
  <si>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</si>
  <si>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</si>
  <si>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</si>
  <si>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</si>
  <si>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</si>
  <si>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</si>
  <si>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</si>
  <si>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</si>
  <si>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</si>
  <si>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</si>
  <si>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</si>
  <si>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</si>
  <si>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</si>
  <si>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</si>
  <si>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</si>
  <si>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</si>
  <si>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</si>
  <si>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</si>
  <si>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</si>
  <si>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</si>
  <si>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</si>
  <si>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</si>
  <si>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</si>
  <si>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</si>
  <si>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</si>
  <si>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</si>
  <si>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</si>
  <si>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</si>
  <si>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</si>
  <si>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</si>
  <si>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</si>
  <si>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</si>
  <si>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</si>
  <si>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</si>
  <si>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</si>
  <si>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</si>
  <si>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</si>
  <si>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</si>
  <si>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</si>
  <si>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</si>
  <si>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</si>
  <si>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</si>
  <si>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</si>
  <si>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</si>
  <si>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</si>
  <si>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</si>
  <si>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</si>
  <si>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</si>
  <si>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</si>
  <si>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</si>
  <si>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</si>
  <si>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</si>
  <si>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</si>
  <si>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</si>
  <si>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</si>
  <si>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</si>
  <si>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</si>
  <si>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</si>
  <si>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</si>
  <si>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</si>
  <si>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</si>
  <si>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</si>
  <si>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</si>
  <si>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</si>
  <si>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</si>
  <si>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</si>
  <si>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</si>
  <si>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</si>
  <si>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</si>
  <si>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</si>
  <si>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</si>
  <si>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</si>
  <si>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</si>
  <si>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</si>
  <si>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</si>
  <si>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</si>
  <si>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</si>
  <si>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</si>
  <si>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</si>
  <si>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</si>
  <si>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</si>
  <si>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</si>
  <si>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</si>
  <si>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</si>
  <si>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</si>
  <si>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</si>
  <si>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</si>
  <si>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</si>
  <si>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</si>
  <si>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</si>
  <si>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</si>
  <si>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</si>
  <si>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</si>
  <si>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</si>
  <si>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</si>
  <si>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</si>
  <si>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</si>
  <si>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</si>
  <si>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</si>
  <si>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</si>
  <si>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</si>
  <si>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</si>
  <si>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</si>
  <si>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</si>
  <si>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</si>
  <si>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</si>
  <si>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</si>
  <si>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</si>
  <si>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</si>
  <si>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</si>
  <si>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</si>
  <si>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</si>
  <si>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</si>
  <si>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</si>
  <si>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</si>
  <si>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</si>
  <si>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</si>
  <si>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</si>
  <si>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</si>
  <si>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</si>
  <si>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</si>
  <si>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</si>
  <si>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</si>
  <si>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</si>
  <si>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</si>
  <si>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</si>
  <si>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</si>
  <si>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</si>
  <si>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</si>
  <si>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</si>
  <si>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</si>
  <si>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</si>
  <si>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</si>
  <si>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</si>
  <si>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</si>
  <si>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</si>
  <si>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</si>
  <si>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</si>
  <si>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</si>
  <si>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</si>
  <si>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</si>
  <si>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</si>
  <si>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</si>
  <si>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</si>
  <si>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</si>
  <si>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</si>
  <si>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</si>
  <si>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</si>
  <si>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</si>
  <si>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</si>
  <si>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</si>
  <si>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</si>
  <si>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</si>
  <si>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</si>
  <si>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</si>
  <si>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</si>
  <si>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</si>
  <si>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</si>
  <si>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</si>
  <si>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</si>
  <si>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</si>
  <si>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</si>
  <si>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</si>
  <si>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</si>
  <si>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</si>
  <si>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</si>
  <si>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</si>
  <si>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</si>
  <si>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</si>
  <si>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</si>
  <si>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</si>
  <si>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</si>
  <si>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</si>
  <si>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</si>
  <si>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</si>
  <si>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</si>
  <si>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</si>
  <si>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</si>
  <si>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</si>
  <si>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</si>
  <si>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</si>
  <si>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</si>
  <si>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</si>
  <si>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</si>
  <si>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</si>
  <si>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</si>
  <si>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</si>
  <si>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</si>
  <si>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</si>
  <si>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</si>
  <si>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</si>
  <si>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</si>
  <si>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</si>
  <si>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</si>
  <si>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</si>
  <si>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</si>
  <si>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</si>
  <si>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</si>
  <si>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</si>
  <si>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</si>
  <si>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</si>
  <si>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</si>
  <si>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</si>
  <si>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</si>
  <si>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</si>
  <si>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</si>
  <si>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</si>
  <si>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</si>
  <si>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</si>
  <si>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</si>
  <si>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</si>
  <si>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</si>
  <si>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</si>
  <si>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</si>
  <si>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</si>
  <si>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</si>
  <si>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</si>
  <si>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</si>
  <si>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</si>
  <si>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</si>
  <si>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</si>
  <si>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</si>
  <si>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</si>
  <si>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</si>
  <si>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</si>
  <si>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</si>
  <si>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</si>
  <si>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</si>
  <si>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</si>
  <si>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</si>
  <si>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</si>
  <si>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</si>
  <si>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</si>
  <si>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</si>
  <si>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</si>
  <si>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</si>
  <si>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</si>
  <si>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</si>
  <si>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</si>
  <si>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</si>
  <si>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</si>
  <si>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</si>
  <si>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</si>
  <si>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</si>
  <si>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</si>
  <si>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</si>
  <si>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</si>
  <si>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</si>
  <si>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</si>
  <si>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</si>
  <si>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</si>
  <si>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</si>
  <si>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</si>
  <si>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</si>
  <si>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</si>
  <si>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</si>
  <si>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</si>
  <si>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</si>
  <si>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</si>
  <si>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</si>
  <si>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</si>
  <si>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</si>
  <si>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</si>
  <si>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</si>
  <si>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</si>
  <si>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</si>
  <si>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</si>
  <si>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</si>
  <si>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</si>
  <si>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</si>
  <si>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</si>
  <si>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</si>
  <si>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</si>
  <si>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</si>
  <si>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</si>
  <si>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</si>
  <si>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</si>
  <si>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</si>
  <si>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</si>
  <si>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</si>
  <si>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</si>
  <si>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</si>
  <si>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</si>
  <si>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</si>
  <si>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</si>
  <si>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</si>
  <si>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</si>
  <si>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</si>
  <si>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</si>
  <si>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</si>
  <si>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</si>
  <si>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</si>
  <si>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</si>
  <si>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</si>
  <si>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</si>
  <si>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</si>
  <si>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</si>
  <si>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</si>
  <si>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</si>
  <si>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</si>
  <si>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</si>
  <si>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</si>
  <si>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</si>
  <si>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</si>
  <si>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</si>
  <si>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</si>
  <si>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</si>
  <si>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</si>
  <si>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</si>
  <si>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</si>
  <si>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</si>
  <si>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</si>
  <si>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</si>
  <si>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</si>
  <si>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</si>
  <si>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</si>
  <si>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</si>
  <si>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</si>
  <si>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</si>
  <si>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</si>
  <si>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</si>
  <si>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</si>
  <si>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</si>
  <si>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</si>
  <si>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</si>
  <si>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</si>
  <si>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</si>
  <si>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</si>
  <si>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</si>
  <si>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</si>
  <si>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</si>
  <si>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</si>
  <si>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</si>
  <si>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</si>
  <si>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</si>
  <si>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</si>
  <si>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</si>
  <si>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</si>
  <si>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</si>
  <si>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</si>
  <si>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</si>
  <si>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</si>
  <si>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</si>
  <si>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</si>
  <si>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</si>
  <si>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</si>
  <si>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</si>
  <si>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</si>
  <si>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</si>
  <si>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</si>
  <si>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</si>
  <si>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</si>
  <si>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</si>
  <si>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</si>
  <si>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</si>
  <si>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</si>
  <si>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</si>
  <si>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</si>
  <si>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</si>
  <si>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</si>
  <si>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</si>
  <si>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</si>
  <si>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</si>
  <si>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</si>
  <si>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</si>
  <si>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</si>
  <si>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</si>
  <si>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</si>
  <si>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</si>
  <si>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</si>
  <si>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</si>
  <si>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</si>
  <si>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</si>
  <si>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</si>
  <si>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</si>
  <si>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</si>
  <si>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</si>
  <si>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</si>
  <si>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</si>
  <si>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</si>
  <si>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</si>
  <si>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</si>
  <si>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</si>
  <si>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</si>
  <si>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</si>
  <si>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</si>
  <si>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</si>
  <si>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</si>
  <si>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</si>
  <si>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</si>
  <si>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</si>
  <si>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</si>
  <si>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</si>
  <si>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</si>
  <si>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</si>
  <si>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</si>
  <si>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</si>
  <si>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</si>
  <si>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</si>
  <si>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</si>
  <si>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</si>
  <si>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</si>
  <si>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</si>
  <si>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</si>
  <si>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</si>
  <si>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</si>
  <si>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</si>
  <si>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</si>
  <si>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</si>
  <si>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</si>
  <si>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</si>
  <si>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</si>
  <si>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</si>
  <si>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</si>
  <si>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</si>
  <si>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</si>
  <si>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</si>
  <si>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</si>
  <si>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</si>
  <si>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</si>
  <si>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</si>
  <si>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</si>
  <si>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</si>
  <si>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</si>
  <si>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</si>
  <si>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</si>
  <si>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</si>
  <si>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</si>
  <si>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</si>
  <si>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</si>
  <si>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</si>
  <si>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</si>
  <si>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</si>
  <si>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</si>
  <si>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</si>
  <si>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</si>
  <si>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</si>
  <si>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</si>
  <si>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</si>
  <si>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</si>
  <si>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</si>
  <si>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</si>
  <si>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</si>
  <si>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</si>
  <si>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</si>
  <si>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</si>
  <si>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</si>
  <si>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</si>
  <si>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</si>
  <si>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</si>
  <si>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</si>
  <si>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</si>
  <si>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</si>
  <si>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</si>
  <si>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</si>
  <si>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</si>
  <si>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</si>
  <si>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</si>
  <si>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</si>
  <si>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</si>
  <si>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</si>
  <si>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</si>
  <si>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</si>
  <si>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</si>
  <si>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</si>
  <si>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</si>
  <si>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</si>
  <si>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</si>
  <si>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</si>
  <si>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</si>
  <si>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</si>
  <si>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</si>
  <si>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</si>
  <si>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</si>
  <si>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</si>
  <si>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</si>
  <si>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</si>
  <si>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</si>
  <si>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</si>
  <si>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</si>
  <si>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</si>
  <si>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</si>
  <si>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</si>
  <si>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</si>
  <si>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</si>
  <si>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</si>
  <si>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</si>
  <si>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</si>
  <si>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</si>
  <si>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</si>
  <si>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</si>
  <si>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</si>
  <si>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</si>
  <si>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</si>
  <si>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</si>
  <si>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</si>
  <si>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</si>
  <si>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</si>
  <si>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</si>
  <si>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</si>
  <si>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</si>
  <si>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</si>
  <si>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</si>
  <si>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</si>
  <si>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</si>
  <si>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</si>
  <si>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</si>
  <si>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</si>
  <si>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</si>
  <si>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</si>
  <si>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</si>
  <si>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</si>
  <si>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</si>
  <si>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</si>
  <si>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</si>
  <si>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</si>
  <si>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</si>
  <si>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</si>
  <si>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</si>
  <si>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</si>
  <si>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</si>
  <si>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</si>
  <si>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</si>
  <si>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</si>
  <si>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</si>
  <si>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</si>
  <si>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</si>
  <si>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</si>
  <si>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</si>
  <si>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</si>
  <si>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</si>
  <si>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</si>
  <si>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</si>
  <si>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</si>
  <si>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</si>
  <si>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</si>
  <si>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</si>
  <si>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</si>
  <si>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</si>
  <si>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</si>
  <si>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</si>
  <si>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</si>
  <si>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</si>
  <si>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</si>
  <si>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</si>
  <si>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</si>
  <si>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</si>
  <si>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</si>
  <si>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</si>
  <si>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</si>
  <si>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</si>
  <si>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</si>
  <si>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</si>
  <si>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</si>
  <si>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</si>
  <si>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</si>
  <si>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</si>
  <si>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</si>
  <si>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</si>
  <si>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</si>
  <si>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</si>
  <si>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</si>
  <si>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</si>
  <si>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</si>
  <si>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</si>
  <si>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</si>
  <si>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</si>
  <si>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</si>
  <si>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</si>
  <si>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</si>
  <si>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</si>
  <si>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</si>
  <si>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</si>
  <si>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</si>
  <si>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</si>
  <si>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</si>
  <si>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</si>
  <si>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</si>
  <si>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</si>
  <si>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</si>
  <si>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</si>
  <si>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</si>
  <si>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</si>
  <si>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</si>
  <si>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</si>
  <si>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</si>
  <si>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</si>
  <si>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</si>
  <si>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</si>
  <si>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</si>
  <si>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</si>
  <si>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</si>
  <si>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</si>
  <si>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</si>
  <si>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</si>
  <si>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</si>
  <si>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</si>
  <si>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</si>
  <si>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</si>
  <si>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</si>
  <si>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</si>
  <si>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</si>
  <si>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</si>
  <si>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</si>
  <si>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</si>
  <si>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</si>
  <si>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</si>
  <si>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</si>
  <si>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</si>
  <si>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</si>
  <si>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</si>
  <si>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</si>
  <si>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</si>
  <si>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</si>
  <si>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</si>
  <si>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</si>
  <si>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</si>
  <si>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</si>
  <si>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</si>
  <si>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</si>
  <si>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</si>
  <si>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</si>
  <si>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</si>
  <si>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</si>
  <si>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</si>
  <si>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</si>
  <si>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</si>
  <si>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</si>
  <si>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</si>
  <si>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</si>
  <si>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</si>
  <si>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</si>
  <si>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</si>
  <si>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</si>
  <si>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</si>
  <si>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</si>
  <si>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</si>
  <si>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</si>
  <si>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</si>
  <si>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</si>
  <si>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</si>
  <si>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</si>
  <si>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</si>
  <si>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</si>
  <si>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</si>
  <si>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</si>
  <si>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</si>
  <si>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</si>
  <si>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</si>
  <si>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</si>
  <si>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</si>
  <si>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</si>
  <si>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</si>
  <si>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</si>
  <si>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</si>
  <si>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</si>
  <si>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</si>
  <si>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</si>
  <si>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</si>
  <si>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</si>
  <si>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</si>
  <si>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</si>
  <si>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</si>
  <si>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</si>
  <si>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</si>
  <si>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</si>
  <si>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</si>
  <si>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</si>
  <si>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</si>
  <si>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</si>
  <si>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</si>
  <si>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</si>
  <si>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</si>
  <si>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</si>
  <si>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</si>
  <si>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</si>
  <si>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</si>
  <si>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</si>
  <si>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</si>
  <si>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</si>
  <si>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</si>
  <si>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</si>
  <si>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</si>
  <si>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</si>
  <si>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</si>
  <si>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</si>
  <si>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</si>
  <si>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</si>
  <si>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</si>
  <si>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</si>
  <si>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</si>
  <si>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</si>
  <si>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</si>
  <si>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</si>
  <si>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</si>
  <si>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</si>
  <si>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</si>
  <si>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</si>
  <si>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</si>
  <si>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</si>
  <si>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</si>
  <si>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</si>
  <si>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</si>
  <si>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</si>
  <si>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</si>
  <si>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</si>
  <si>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</si>
  <si>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</si>
  <si>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</si>
  <si>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</si>
  <si>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</si>
  <si>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</si>
  <si>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</si>
  <si>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</si>
  <si>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</si>
  <si>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</si>
  <si>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</si>
  <si>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</si>
  <si>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</si>
  <si>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</si>
  <si>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</si>
  <si>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</si>
  <si>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</si>
  <si>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</si>
  <si>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</si>
  <si>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</si>
  <si>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</si>
  <si>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</si>
  <si>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</si>
  <si>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</si>
  <si>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</si>
  <si>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</si>
  <si>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</si>
  <si>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</si>
  <si>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</si>
  <si>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</si>
  <si>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</si>
  <si>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</si>
  <si>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</si>
  <si>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</si>
  <si>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</si>
  <si>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</si>
  <si>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</si>
  <si>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</si>
  <si>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</si>
  <si>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</si>
  <si>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</si>
  <si>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</si>
  <si>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</si>
  <si>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</si>
  <si>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</si>
  <si>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</si>
  <si>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</si>
  <si>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</si>
  <si>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</si>
  <si>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</si>
  <si>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</si>
  <si>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</si>
  <si>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</si>
  <si>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</si>
  <si>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</si>
  <si>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</si>
  <si>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</si>
  <si>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</si>
  <si>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</si>
  <si>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</si>
  <si>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</si>
  <si>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</si>
  <si>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</si>
  <si>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</si>
  <si>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</si>
  <si>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</si>
  <si>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</si>
  <si>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</si>
  <si>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</si>
  <si>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</si>
  <si>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</si>
  <si>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</si>
  <si>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</si>
  <si>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</si>
  <si>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</si>
  <si>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</si>
  <si>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</si>
  <si>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</si>
  <si>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</si>
  <si>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</si>
  <si>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</si>
  <si>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</si>
  <si>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</si>
  <si>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</si>
  <si>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</si>
  <si>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</si>
  <si>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</si>
  <si>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</si>
  <si>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</si>
  <si>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</si>
  <si>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</si>
  <si>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</si>
  <si>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</si>
  <si>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</si>
  <si>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</si>
  <si>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</si>
  <si>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</si>
  <si>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</si>
  <si>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</si>
  <si>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</si>
  <si>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</si>
  <si>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</si>
  <si>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</si>
  <si>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</si>
  <si>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</si>
  <si>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</si>
  <si>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</si>
  <si>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</si>
  <si>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</si>
  <si>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</si>
  <si>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</si>
  <si>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</si>
  <si>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</si>
  <si>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</si>
  <si>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</si>
  <si>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</si>
  <si>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</si>
  <si>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</si>
  <si>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</si>
  <si>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</si>
  <si>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</si>
  <si>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</si>
  <si>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</si>
  <si>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</si>
  <si>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</si>
  <si>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</si>
  <si>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</si>
  <si>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</si>
  <si>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</si>
  <si>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</si>
  <si>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</si>
  <si>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</si>
  <si>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</si>
  <si>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</si>
  <si>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</si>
  <si>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</si>
  <si>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</si>
  <si>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</si>
  <si>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</si>
  <si>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</si>
  <si>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</si>
  <si>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</si>
  <si>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</si>
  <si>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</si>
  <si>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</si>
  <si>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</si>
  <si>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</si>
  <si>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</si>
  <si>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</si>
  <si>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</si>
  <si>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</si>
  <si>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</si>
  <si>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</si>
  <si>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</si>
  <si>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</si>
  <si>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</si>
  <si>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</si>
  <si>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</si>
  <si>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</si>
  <si>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</si>
  <si>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</si>
  <si>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</si>
  <si>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</si>
  <si>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</si>
  <si>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</si>
  <si>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</si>
  <si>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</si>
  <si>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</si>
  <si>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</si>
  <si>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</si>
  <si>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</si>
  <si>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</si>
  <si>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</si>
  <si>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</si>
  <si>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</si>
  <si>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</si>
  <si>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</si>
  <si>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</si>
  <si>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</si>
  <si>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</si>
  <si>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</si>
  <si>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</si>
  <si>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</si>
  <si>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</si>
  <si>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</si>
  <si>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</si>
  <si>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</si>
  <si>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</si>
  <si>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</si>
  <si>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</si>
  <si>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</si>
  <si>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</si>
  <si>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</si>
  <si>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</si>
  <si>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</si>
  <si>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</si>
  <si>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</si>
  <si>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</si>
  <si>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</si>
  <si>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</si>
  <si>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</si>
  <si>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</si>
  <si>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</si>
  <si>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</si>
  <si>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</si>
  <si>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</si>
  <si>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</si>
  <si>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</si>
  <si>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</si>
  <si>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</si>
  <si>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</si>
  <si>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</si>
  <si>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</si>
  <si>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</si>
  <si>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</si>
  <si>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</si>
  <si>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</si>
  <si>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</si>
  <si>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</si>
  <si>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</si>
  <si>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</si>
  <si>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</si>
  <si>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</si>
  <si>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</si>
  <si>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</si>
  <si>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</si>
  <si>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</si>
  <si>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</si>
  <si>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</si>
  <si>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</si>
  <si>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</si>
  <si>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</si>
  <si>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</si>
  <si>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</si>
  <si>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</si>
  <si>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</si>
  <si>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</si>
  <si>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</si>
  <si>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</si>
  <si>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</si>
  <si>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</si>
  <si>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</si>
  <si>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</si>
  <si>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</si>
  <si>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</si>
  <si>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</si>
  <si>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</si>
  <si>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</si>
  <si>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</si>
  <si>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</si>
  <si>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</si>
  <si>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</si>
  <si>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</si>
  <si>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</si>
  <si>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</si>
  <si>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</si>
  <si>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</si>
  <si>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</si>
  <si>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</si>
  <si>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</si>
  <si>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</si>
  <si>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</si>
  <si>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</si>
  <si>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</si>
  <si>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</si>
  <si>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</si>
  <si>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</si>
  <si>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</si>
  <si>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</si>
  <si>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</si>
  <si>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</si>
  <si>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</si>
  <si>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</si>
  <si>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</si>
  <si>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</si>
  <si>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</si>
  <si>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</si>
  <si>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</si>
  <si>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</si>
  <si>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</si>
  <si>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</si>
  <si>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</si>
  <si>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</si>
  <si>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</si>
  <si>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</si>
  <si>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</si>
  <si>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</si>
  <si>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</si>
  <si>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</si>
  <si>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</si>
  <si>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</si>
  <si>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</si>
  <si>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</si>
  <si>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</si>
  <si>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</si>
  <si>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</si>
  <si>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</si>
  <si>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</si>
  <si>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</si>
  <si>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</si>
  <si>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</si>
  <si>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</si>
  <si>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</si>
  <si>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</si>
  <si>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</si>
  <si>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</si>
  <si>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</si>
  <si>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</si>
  <si>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</si>
  <si>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</si>
  <si>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</si>
  <si>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</si>
  <si>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</si>
  <si>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</si>
  <si>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</si>
  <si>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</si>
  <si>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</si>
  <si>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</si>
  <si>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</si>
  <si>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</si>
  <si>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</si>
  <si>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</si>
  <si>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</si>
  <si>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</si>
  <si>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</si>
  <si>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</si>
  <si>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</si>
  <si>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</si>
  <si>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</si>
  <si>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</si>
  <si>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</si>
  <si>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</si>
  <si>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</si>
  <si>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</si>
  <si>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</si>
  <si>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</si>
  <si>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</si>
  <si>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</si>
  <si>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</si>
  <si>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</si>
  <si>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</si>
  <si>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</si>
  <si>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</si>
  <si>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</si>
  <si>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</si>
  <si>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</si>
  <si>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</si>
  <si>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</si>
  <si>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</si>
  <si>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</si>
  <si>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</si>
  <si>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</si>
  <si>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</si>
  <si>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</si>
  <si>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</si>
  <si>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</si>
  <si>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</si>
  <si>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</si>
  <si>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</si>
  <si>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</si>
  <si>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</si>
  <si>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</si>
  <si>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</si>
  <si>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</si>
  <si>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</si>
  <si>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</si>
  <si>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</si>
  <si>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</si>
  <si>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</si>
  <si>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</si>
  <si>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</si>
  <si>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</si>
  <si>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</si>
  <si>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</si>
  <si>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</si>
  <si>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</si>
  <si>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</si>
  <si>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</si>
  <si>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</si>
  <si>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</si>
  <si>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</si>
  <si>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</si>
  <si>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</si>
  <si>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</si>
  <si>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</si>
  <si>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</si>
  <si>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</si>
  <si>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</si>
  <si>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</si>
  <si>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</si>
  <si>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</si>
  <si>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</si>
  <si>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</si>
  <si>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</si>
  <si>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</si>
  <si>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</si>
  <si>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</si>
  <si>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</si>
  <si>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</si>
  <si>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</si>
  <si>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</si>
  <si>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</si>
  <si>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</si>
  <si>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</si>
  <si>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</si>
  <si>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</si>
  <si>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</si>
  <si>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</si>
  <si>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</si>
  <si>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</si>
  <si>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</si>
  <si>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</si>
  <si>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</si>
  <si>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</si>
  <si>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</si>
  <si>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</si>
  <si>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</si>
  <si>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</si>
  <si>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</si>
  <si>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</si>
  <si>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</si>
  <si>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</si>
  <si>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</si>
  <si>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</si>
  <si>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</si>
  <si>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</si>
  <si>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</si>
  <si>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</si>
  <si>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</si>
  <si>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</si>
  <si>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</si>
  <si>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</si>
  <si>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</si>
  <si>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</si>
  <si>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</si>
  <si>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</si>
  <si>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</si>
  <si>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</si>
  <si>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</si>
  <si>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</si>
  <si>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</si>
  <si>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</si>
  <si>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</si>
  <si>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</si>
  <si>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</si>
  <si>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</si>
  <si>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</si>
  <si>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</si>
  <si>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</si>
  <si>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</si>
  <si>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</si>
  <si>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</si>
  <si>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</si>
  <si>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</si>
  <si>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</si>
  <si>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</si>
  <si>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</si>
  <si>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</si>
  <si>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</si>
  <si>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</si>
  <si>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</si>
  <si>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</si>
  <si>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</si>
  <si>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</si>
  <si>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</si>
  <si>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</si>
  <si>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</si>
  <si>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</si>
  <si>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</si>
  <si>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</si>
  <si>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</si>
  <si>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</si>
  <si>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</si>
  <si>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</si>
  <si>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</si>
  <si>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</si>
  <si>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</si>
  <si>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</si>
  <si>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</si>
  <si>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</si>
  <si>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</si>
  <si>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</si>
  <si>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</si>
  <si>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</si>
  <si>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</si>
  <si>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</si>
  <si>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</si>
  <si>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</si>
  <si>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</si>
  <si>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</si>
  <si>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</si>
  <si>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</si>
  <si>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</si>
  <si>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</si>
  <si>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</si>
  <si>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</si>
  <si>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</si>
  <si>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</si>
  <si>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</si>
  <si>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</si>
  <si>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</si>
  <si>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</si>
  <si>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</si>
  <si>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</si>
  <si>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</si>
  <si>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</si>
  <si>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</si>
  <si>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</si>
  <si>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</si>
  <si>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</si>
  <si>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</si>
  <si>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</si>
  <si>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</si>
  <si>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</si>
  <si>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</si>
  <si>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</si>
  <si>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</si>
  <si>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</si>
  <si>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</si>
  <si>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</si>
  <si>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</si>
  <si>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</si>
  <si>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</si>
  <si>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</si>
  <si>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</si>
  <si>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</si>
  <si>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</si>
  <si>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</si>
  <si>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</si>
  <si>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</si>
  <si>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</si>
  <si>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</si>
  <si>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</si>
  <si>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</si>
  <si>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</si>
  <si>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</si>
  <si>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</si>
  <si>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</si>
  <si>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</si>
  <si>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</si>
  <si>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</si>
  <si>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</si>
  <si>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</si>
  <si>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</si>
  <si>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</si>
  <si>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</si>
  <si>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</si>
  <si>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</si>
  <si>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</si>
  <si>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</si>
  <si>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</si>
  <si>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</si>
  <si>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</si>
  <si>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</si>
  <si>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</si>
  <si>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</si>
  <si>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</si>
  <si>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</si>
  <si>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</si>
  <si>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</si>
  <si>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</si>
  <si>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</si>
  <si>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</si>
  <si>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</si>
  <si>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</si>
  <si>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</si>
  <si>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</si>
  <si>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</si>
  <si>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</si>
  <si>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</si>
  <si>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</si>
  <si>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</si>
  <si>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</si>
  <si>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</si>
  <si>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</si>
  <si>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</si>
  <si>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</si>
  <si>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</si>
  <si>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</si>
  <si>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</si>
  <si>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</si>
  <si>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</si>
  <si>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</si>
  <si>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</si>
  <si>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</si>
  <si>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</si>
  <si>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</si>
  <si>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</si>
  <si>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</si>
  <si>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</si>
  <si>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</si>
  <si>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</si>
  <si>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</si>
  <si>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</si>
  <si>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</si>
  <si>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</si>
  <si>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</si>
  <si>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</si>
  <si>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</si>
  <si>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</si>
  <si>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</si>
  <si>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</si>
  <si>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</si>
  <si>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</si>
  <si>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</si>
  <si>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</si>
  <si>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</si>
  <si>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</si>
  <si>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</si>
  <si>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</si>
  <si>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</si>
  <si>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</si>
  <si>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</si>
  <si>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</si>
  <si>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</si>
  <si>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</si>
  <si>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</si>
  <si>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</si>
  <si>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</si>
  <si>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</si>
  <si>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</si>
  <si>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</si>
  <si>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</si>
  <si>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</si>
  <si>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</si>
  <si>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</si>
  <si>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</si>
  <si>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</si>
  <si>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</si>
  <si>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</si>
  <si>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</si>
  <si>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</si>
  <si>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</si>
  <si>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</si>
  <si>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</si>
  <si>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</si>
  <si>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</si>
  <si>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</si>
  <si>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</si>
  <si>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</si>
  <si>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</si>
  <si>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</si>
  <si>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</si>
  <si>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</si>
  <si>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</si>
  <si>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</si>
  <si>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</si>
  <si>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</si>
  <si>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</si>
  <si>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</si>
  <si>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</si>
  <si>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</si>
  <si>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</si>
  <si>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</si>
  <si>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</si>
  <si>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</si>
  <si>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</si>
  <si>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</si>
  <si>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</si>
  <si>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</si>
  <si>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</si>
  <si>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</si>
  <si>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</si>
  <si>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</si>
  <si>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</si>
  <si>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</si>
  <si>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</si>
  <si>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</si>
  <si>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</si>
  <si>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</si>
  <si>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</si>
  <si>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</si>
  <si>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</si>
  <si>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</si>
  <si>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</si>
  <si>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</si>
  <si>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</si>
  <si>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</si>
  <si>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</si>
  <si>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</si>
  <si>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</si>
  <si>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</si>
  <si>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</si>
  <si>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</si>
  <si>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</si>
  <si>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</si>
  <si>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</si>
  <si>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</si>
  <si>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</si>
  <si>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</si>
  <si>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</si>
  <si>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</si>
  <si>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</si>
  <si>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</si>
  <si>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</si>
  <si>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</si>
  <si>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</si>
  <si>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</si>
  <si>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</si>
  <si>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</si>
  <si>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</si>
  <si>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</si>
  <si>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</si>
  <si>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</si>
  <si>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</si>
  <si>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</si>
  <si>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</si>
  <si>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</si>
  <si>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</si>
  <si>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</si>
  <si>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</si>
  <si>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</si>
  <si>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</si>
  <si>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</si>
  <si>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</si>
  <si>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</si>
  <si>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</si>
  <si>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</si>
  <si>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</si>
  <si>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</si>
  <si>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</si>
  <si>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</si>
  <si>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</si>
  <si>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</si>
  <si>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</si>
  <si>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</si>
  <si>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</si>
  <si>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</si>
  <si>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</si>
  <si>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</si>
  <si>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</si>
  <si>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</si>
  <si>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</si>
  <si>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</si>
  <si>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</si>
  <si>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</si>
  <si>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</si>
  <si>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</si>
  <si>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</si>
  <si>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</si>
  <si>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</si>
  <si>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</si>
  <si>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</si>
  <si>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</si>
  <si>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</si>
  <si>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</si>
  <si>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</si>
  <si>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</si>
  <si>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</si>
  <si>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</si>
  <si>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</si>
  <si>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</si>
  <si>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</si>
  <si>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</si>
  <si>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</si>
  <si>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</si>
  <si>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</si>
  <si>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</si>
  <si>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</si>
  <si>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</si>
  <si>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</si>
  <si>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</si>
  <si>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</si>
  <si>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</si>
  <si>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</si>
  <si>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</si>
  <si>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</si>
  <si>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</si>
  <si>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</si>
  <si>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</si>
  <si>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</si>
  <si>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</si>
  <si>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</si>
  <si>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</si>
  <si>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</si>
  <si>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</si>
  <si>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</si>
  <si>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</si>
  <si>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</si>
  <si>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</si>
  <si>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</si>
  <si>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</si>
  <si>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</si>
  <si>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</si>
  <si>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</si>
  <si>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</si>
  <si>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</si>
  <si>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</si>
  <si>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</si>
  <si>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</si>
  <si>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</si>
  <si>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</si>
  <si>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</si>
  <si>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</si>
  <si>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</si>
  <si>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</si>
  <si>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</si>
  <si>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</si>
  <si>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</si>
  <si>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</si>
  <si>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</si>
  <si>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</si>
  <si>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</si>
  <si>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</si>
  <si>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</si>
  <si>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</si>
  <si>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</si>
  <si>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</si>
  <si>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</si>
  <si>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</si>
  <si>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</si>
  <si>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</si>
  <si>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</si>
  <si>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</si>
  <si>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</si>
  <si>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</si>
  <si>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</si>
  <si>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</si>
  <si>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</si>
  <si>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</si>
  <si>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</si>
  <si>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</si>
  <si>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</si>
  <si>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</si>
  <si>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</si>
  <si>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</si>
  <si>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</si>
  <si>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</si>
  <si>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</si>
  <si>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</si>
  <si>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</si>
  <si>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</si>
  <si>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</si>
  <si>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</si>
  <si>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</si>
  <si>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</si>
  <si>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</si>
  <si>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</si>
  <si>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</si>
  <si>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</si>
  <si>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</si>
  <si>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</si>
  <si>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</si>
  <si>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</si>
  <si>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</si>
  <si>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</si>
  <si>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</si>
  <si>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</si>
  <si>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</si>
  <si>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</si>
  <si>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</si>
  <si>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</si>
  <si>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</si>
  <si>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</si>
  <si>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</si>
  <si>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</si>
  <si>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</si>
  <si>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</si>
  <si>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</si>
  <si>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</si>
  <si>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</si>
  <si>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</si>
  <si>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</si>
  <si>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</si>
  <si>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</si>
  <si>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</si>
  <si>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</si>
  <si>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</si>
  <si>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</si>
  <si>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</si>
  <si>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</si>
  <si>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</si>
  <si>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</si>
  <si>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</si>
  <si>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</si>
  <si>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</si>
  <si>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</si>
  <si>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</si>
  <si>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</si>
  <si>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</si>
  <si>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</si>
  <si>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</si>
  <si>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</si>
  <si>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</si>
  <si>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</si>
  <si>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</si>
  <si>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</si>
  <si>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</si>
  <si>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</si>
  <si>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</si>
  <si>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</si>
  <si>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</si>
  <si>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</si>
  <si>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</si>
  <si>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</si>
  <si>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</si>
  <si>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</si>
  <si>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</si>
  <si>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</si>
  <si>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</si>
  <si>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</si>
  <si>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</si>
  <si>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</si>
  <si>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</si>
  <si>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</si>
  <si>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</si>
  <si>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</si>
  <si>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</si>
  <si>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</si>
  <si>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</si>
  <si>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</si>
  <si>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</si>
  <si>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</si>
  <si>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</si>
  <si>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</si>
  <si>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</si>
  <si>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</si>
  <si>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</si>
  <si>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</si>
  <si>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</si>
  <si>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</si>
  <si>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</si>
  <si>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</si>
  <si>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</si>
  <si>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</si>
  <si>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</si>
  <si>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</si>
  <si>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</si>
  <si>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</si>
  <si>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</si>
  <si>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</si>
  <si>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</si>
  <si>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</si>
  <si>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</si>
  <si>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</si>
  <si>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</si>
  <si>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</si>
  <si>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</si>
  <si>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</si>
  <si>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</si>
  <si>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</si>
  <si>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</si>
  <si>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</si>
  <si>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</si>
  <si>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</si>
  <si>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</si>
  <si>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</si>
  <si>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</si>
  <si>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</si>
  <si>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</si>
  <si>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</si>
  <si>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</si>
  <si>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</si>
  <si>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</si>
  <si>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</si>
  <si>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</si>
  <si>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</si>
  <si>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</si>
  <si>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</si>
  <si>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</si>
  <si>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</si>
  <si>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</si>
  <si>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</si>
  <si>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</si>
  <si>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</si>
  <si>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</si>
  <si>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</si>
  <si>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</si>
  <si>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</si>
  <si>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</si>
  <si>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</si>
  <si>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</si>
  <si>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</si>
  <si>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</si>
  <si>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</si>
  <si>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</si>
  <si>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</si>
  <si>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</si>
  <si>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</si>
  <si>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</si>
  <si>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</si>
  <si>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</si>
  <si>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</si>
  <si>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</si>
  <si>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</si>
  <si>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</si>
  <si>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</si>
  <si>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</si>
  <si>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</si>
  <si>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</si>
  <si>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</si>
  <si>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</si>
  <si>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</si>
  <si>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</si>
  <si>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</si>
  <si>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</si>
  <si>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</si>
  <si>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</si>
  <si>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</si>
  <si>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</si>
  <si>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</si>
  <si>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</si>
  <si>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</si>
  <si>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</si>
  <si>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</si>
  <si>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</si>
  <si>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</si>
  <si>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</si>
  <si>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</si>
  <si>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</si>
  <si>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</si>
  <si>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</si>
  <si>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</si>
  <si>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</si>
  <si>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</si>
  <si>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</si>
  <si>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</si>
  <si>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</si>
  <si>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</si>
  <si>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</si>
  <si>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</si>
  <si>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</si>
  <si>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</si>
  <si>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</si>
  <si>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</si>
  <si>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</si>
  <si>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</si>
  <si>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</si>
  <si>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</si>
  <si>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</si>
  <si>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</si>
  <si>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</si>
  <si>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</si>
  <si>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</si>
  <si>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</si>
  <si>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</si>
  <si>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</si>
  <si>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</si>
  <si>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</si>
  <si>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</si>
  <si>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</si>
  <si>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</si>
  <si>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</si>
  <si>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</si>
  <si>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</si>
  <si>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</si>
  <si>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</si>
  <si>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</si>
  <si>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</si>
  <si>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</si>
  <si>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</si>
  <si>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</si>
  <si>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</si>
  <si>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</si>
  <si>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</si>
  <si>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</si>
  <si>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</si>
  <si>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</si>
  <si>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</si>
  <si>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</si>
  <si>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</si>
  <si>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</si>
  <si>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</si>
  <si>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</si>
  <si>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</si>
  <si>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</si>
  <si>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</si>
  <si>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</si>
  <si>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</si>
  <si>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</si>
  <si>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</si>
  <si>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</si>
  <si>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</si>
  <si>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</si>
  <si>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</si>
  <si>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</si>
  <si>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</si>
  <si>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</si>
  <si>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</si>
  <si>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</si>
  <si>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</si>
  <si>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</si>
  <si>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</si>
  <si>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</si>
  <si>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</si>
  <si>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</si>
  <si>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</si>
  <si>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</si>
  <si>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</si>
  <si>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</si>
  <si>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</si>
  <si>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</si>
  <si>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</si>
  <si>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</si>
  <si>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</si>
  <si>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</si>
  <si>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</si>
  <si>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</si>
  <si>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</si>
  <si>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</si>
  <si>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</si>
  <si>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</si>
  <si>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</si>
  <si>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</si>
  <si>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</si>
  <si>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</si>
  <si>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</si>
  <si>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</si>
  <si>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</si>
  <si>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</si>
  <si>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</si>
  <si>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</si>
  <si>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</si>
  <si>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</si>
  <si>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</si>
  <si>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</si>
  <si>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</si>
  <si>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</si>
  <si>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</si>
  <si>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</si>
  <si>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</si>
  <si>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</si>
  <si>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</si>
  <si>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</si>
  <si>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</si>
  <si>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</si>
  <si>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</si>
  <si>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</si>
  <si>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</si>
  <si>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</si>
  <si>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</si>
  <si>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</si>
  <si>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</si>
  <si>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</si>
  <si>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</si>
  <si>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</si>
  <si>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</si>
  <si>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</si>
  <si>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</si>
  <si>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</si>
  <si>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</si>
  <si>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</si>
  <si>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</si>
  <si>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</si>
  <si>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</si>
  <si>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</si>
  <si>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</si>
  <si>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</si>
  <si>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</si>
  <si>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</si>
  <si>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</si>
  <si>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</si>
  <si>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</si>
  <si>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</si>
  <si>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</si>
  <si>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</si>
  <si>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</si>
  <si>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</si>
  <si>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</si>
  <si>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</si>
  <si>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</si>
  <si>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</si>
  <si>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</si>
  <si>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</si>
  <si>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</si>
  <si>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</si>
  <si>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</si>
  <si>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</si>
  <si>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</si>
  <si>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</si>
  <si>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</si>
  <si>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</si>
  <si>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</si>
  <si>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</si>
  <si>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</si>
  <si>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</si>
  <si>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</si>
  <si>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</si>
  <si>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</si>
  <si>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</si>
  <si>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</si>
  <si>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</si>
  <si>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</si>
  <si>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</si>
  <si>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</si>
  <si>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</si>
  <si>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</si>
  <si>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</si>
  <si>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</si>
  <si>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</si>
  <si>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</si>
  <si>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</si>
  <si>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</si>
  <si>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</si>
  <si>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</si>
  <si>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</si>
  <si>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</si>
  <si>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</si>
  <si>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</si>
  <si>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</si>
  <si>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</si>
  <si>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</si>
  <si>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</si>
  <si>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</si>
  <si>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</si>
  <si>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</si>
  <si>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</si>
  <si>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</si>
  <si>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</si>
  <si>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</si>
  <si>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</si>
  <si>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</si>
  <si>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</si>
  <si>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</si>
  <si>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</si>
  <si>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</si>
  <si>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</si>
  <si>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</si>
  <si>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</si>
  <si>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</si>
  <si>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</si>
  <si>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</si>
  <si>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</si>
  <si>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</si>
  <si>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</si>
  <si>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</si>
  <si>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</si>
  <si>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</si>
  <si>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</si>
  <si>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</si>
  <si>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</si>
  <si>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</si>
  <si>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</si>
  <si>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</si>
  <si>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</si>
  <si>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</si>
  <si>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</si>
  <si>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</si>
  <si>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</si>
  <si>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</si>
  <si>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</si>
  <si>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</si>
  <si>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</si>
  <si>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</si>
  <si>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</si>
  <si>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</si>
  <si>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</si>
  <si>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</si>
  <si>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</si>
  <si>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</si>
  <si>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</si>
  <si>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</si>
  <si>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</si>
  <si>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</si>
  <si>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</si>
  <si>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</si>
  <si>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</si>
  <si>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</si>
  <si>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</si>
  <si>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</si>
  <si>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</si>
  <si>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</si>
  <si>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</si>
  <si>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</si>
  <si>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</si>
  <si>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</si>
  <si>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</si>
  <si>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</si>
  <si>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</si>
  <si>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</si>
  <si>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</si>
  <si>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</si>
  <si>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</si>
  <si>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</si>
  <si>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</si>
  <si>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</si>
  <si>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</si>
  <si>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</si>
  <si>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</si>
  <si>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</si>
  <si>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</si>
  <si>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</si>
  <si>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</si>
  <si>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</si>
  <si>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</si>
  <si>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</si>
  <si>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</si>
  <si>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</si>
  <si>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</si>
  <si>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</si>
  <si>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</si>
  <si>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</si>
  <si>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</si>
  <si>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</si>
  <si>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</si>
  <si>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</si>
  <si>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</si>
  <si>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</si>
  <si>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</si>
  <si>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</si>
  <si>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</si>
  <si>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</si>
  <si>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</si>
  <si>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</si>
  <si>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</si>
  <si>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</si>
  <si>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</si>
  <si>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</si>
  <si>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</si>
  <si>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</si>
  <si>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</si>
  <si>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</si>
  <si>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</si>
  <si>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</si>
  <si>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</si>
  <si>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</si>
  <si>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</si>
  <si>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</si>
  <si>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</si>
  <si>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</si>
  <si>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</si>
  <si>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</si>
  <si>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</si>
  <si>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</si>
  <si>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</si>
  <si>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</si>
  <si>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</si>
  <si>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</si>
  <si>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</si>
  <si>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</si>
  <si>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</si>
  <si>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</si>
  <si>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</si>
  <si>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</si>
  <si>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</si>
  <si>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</si>
  <si>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</si>
  <si>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</si>
  <si>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</si>
  <si>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</si>
  <si>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</si>
  <si>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</si>
  <si>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</si>
  <si>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</si>
  <si>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</si>
  <si>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</si>
  <si>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</si>
  <si>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</si>
  <si>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</si>
  <si>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</si>
  <si>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</si>
  <si>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</si>
  <si>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</si>
  <si>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</si>
  <si>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</si>
  <si>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</si>
  <si>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</si>
  <si>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</si>
  <si>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</si>
  <si>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</si>
  <si>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</si>
  <si>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</si>
  <si>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</si>
  <si>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</si>
  <si>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</si>
  <si>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</si>
  <si>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</si>
  <si>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</si>
  <si>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</si>
  <si>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</si>
  <si>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</si>
  <si>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</si>
  <si>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</si>
  <si>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</si>
  <si>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</si>
  <si>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</si>
  <si>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</si>
  <si>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</si>
  <si>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</si>
  <si>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</si>
  <si>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</si>
  <si>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</si>
  <si>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</si>
  <si>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</si>
  <si>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</si>
  <si>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</si>
  <si>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</si>
  <si>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</si>
  <si>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</si>
  <si>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</si>
  <si>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</si>
  <si>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</si>
  <si>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</si>
  <si>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</si>
  <si>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</si>
  <si>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</si>
  <si>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</si>
  <si>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</si>
  <si>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</si>
  <si>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</si>
  <si>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</si>
  <si>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</si>
  <si>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</si>
  <si>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</si>
  <si>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</si>
  <si>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</si>
  <si>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</si>
  <si>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</si>
  <si>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</si>
  <si>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</si>
  <si>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</si>
  <si>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</si>
  <si>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</si>
  <si>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</si>
  <si>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</si>
  <si>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</si>
  <si>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</si>
  <si>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</si>
  <si>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</si>
  <si>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</si>
  <si>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</si>
  <si>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</si>
  <si>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</si>
  <si>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</si>
  <si>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</si>
  <si>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</si>
  <si>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</si>
  <si>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</si>
  <si>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</si>
  <si>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</si>
  <si>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</si>
  <si>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</si>
  <si>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</si>
  <si>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</si>
  <si>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</si>
  <si>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</si>
  <si>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</si>
  <si>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</si>
  <si>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</si>
  <si>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</si>
  <si>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</si>
  <si>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</si>
  <si>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</si>
  <si>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</si>
  <si>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</si>
  <si>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</si>
  <si>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</si>
  <si>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</si>
  <si>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</si>
  <si>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</si>
  <si>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</si>
  <si>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</si>
  <si>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</si>
  <si>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</si>
  <si>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</si>
  <si>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</si>
  <si>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</si>
  <si>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</si>
  <si>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</si>
  <si>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</si>
  <si>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</si>
  <si>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</si>
  <si>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</si>
  <si>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</si>
  <si>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</si>
  <si>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</si>
  <si>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</si>
  <si>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</si>
  <si>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</si>
  <si>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</si>
  <si>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</si>
  <si>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</si>
  <si>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</si>
  <si>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</si>
  <si>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</si>
  <si>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</si>
  <si>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</si>
  <si>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</si>
  <si>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</si>
  <si>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</si>
  <si>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</si>
  <si>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</si>
  <si>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</si>
  <si>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</si>
  <si>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</si>
  <si>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</si>
  <si>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</si>
  <si>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</si>
  <si>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</si>
  <si>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</si>
  <si>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</si>
  <si>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</si>
  <si>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</si>
  <si>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</si>
  <si>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</si>
  <si>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</si>
  <si>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</si>
  <si>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</si>
  <si>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</si>
  <si>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</si>
  <si>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</si>
  <si>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</si>
  <si>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</si>
  <si>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</si>
  <si>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</si>
  <si>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</si>
  <si>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</si>
  <si>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</si>
  <si>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</si>
  <si>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</si>
  <si>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</si>
  <si>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</si>
  <si>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</si>
  <si>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</si>
  <si>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</si>
  <si>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</si>
  <si>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</si>
  <si>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</si>
  <si>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</si>
  <si>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</si>
  <si>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</si>
  <si>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</si>
  <si>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</si>
  <si>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</si>
  <si>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</si>
  <si>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</si>
  <si>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</si>
  <si>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</si>
  <si>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</si>
  <si>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</si>
  <si>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</si>
  <si>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</si>
  <si>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</si>
  <si>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</si>
  <si>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</si>
  <si>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</si>
  <si>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</si>
  <si>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</si>
  <si>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</si>
  <si>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</si>
  <si>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</si>
  <si>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</si>
  <si>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</si>
  <si>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</si>
  <si>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</si>
  <si>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</si>
  <si>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</si>
  <si>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</si>
  <si>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</si>
  <si>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</si>
  <si>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</si>
  <si>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</si>
  <si>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</si>
  <si>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</si>
  <si>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</si>
  <si>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</si>
  <si>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</si>
  <si>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</si>
  <si>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</si>
  <si>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</si>
  <si>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</si>
  <si>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</si>
  <si>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</si>
  <si>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</si>
  <si>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</si>
  <si>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</si>
  <si>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</si>
  <si>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</si>
  <si>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</si>
  <si>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</si>
  <si>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</si>
  <si>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</si>
  <si>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</si>
  <si>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</si>
  <si>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</si>
  <si>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</si>
  <si>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</si>
  <si>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</si>
  <si>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</si>
  <si>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</si>
  <si>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</si>
  <si>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</si>
  <si>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</si>
  <si>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</si>
  <si>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</si>
  <si>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</si>
  <si>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</si>
  <si>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</si>
  <si>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</si>
  <si>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</si>
  <si>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</si>
  <si>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</si>
  <si>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</si>
  <si>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</si>
  <si>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</si>
  <si>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</si>
  <si>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</si>
  <si>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</si>
  <si>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</si>
  <si>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</si>
  <si>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</si>
  <si>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</si>
  <si>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</si>
  <si>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</si>
  <si>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</si>
  <si>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</si>
  <si>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</si>
  <si>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</si>
  <si>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</si>
  <si>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</si>
  <si>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</si>
  <si>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</si>
  <si>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</si>
  <si>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</si>
  <si>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</si>
  <si>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</si>
  <si>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</si>
  <si>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</si>
  <si>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</si>
  <si>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</si>
  <si>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</si>
  <si>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</si>
  <si>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</si>
  <si>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</si>
  <si>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</si>
  <si>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</si>
  <si>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</si>
  <si>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</si>
  <si>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</si>
  <si>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</si>
  <si>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</si>
  <si>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</si>
  <si>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</si>
  <si>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</si>
  <si>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</si>
  <si>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</si>
  <si>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</si>
  <si>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</si>
  <si>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</si>
  <si>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</si>
  <si>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</si>
  <si>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</si>
  <si>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</si>
  <si>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</si>
  <si>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</si>
  <si>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</si>
  <si>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</si>
  <si>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</si>
  <si>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</si>
  <si>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</si>
  <si>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</si>
  <si>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</si>
  <si>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</si>
  <si>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</si>
  <si>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</si>
  <si>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</si>
  <si>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</si>
  <si>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</si>
  <si>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</si>
  <si>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</si>
  <si>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</si>
  <si>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</si>
  <si>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</si>
  <si>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</si>
  <si>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</si>
  <si>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</si>
  <si>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</si>
  <si>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</si>
  <si>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</si>
  <si>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</si>
  <si>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</si>
  <si>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</si>
  <si>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</si>
  <si>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</si>
  <si>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</si>
  <si>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</si>
  <si>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</si>
  <si>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</si>
  <si>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</si>
  <si>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</si>
  <si>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</si>
  <si>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</si>
  <si>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</si>
  <si>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</si>
  <si>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</si>
  <si>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</si>
  <si>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</si>
  <si>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</si>
  <si>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</si>
  <si>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</si>
  <si>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</si>
  <si>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</si>
  <si>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</si>
  <si>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</si>
  <si>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</si>
  <si>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</si>
  <si>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</si>
  <si>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</si>
  <si>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</si>
  <si>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</si>
  <si>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</si>
  <si>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</si>
  <si>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</si>
  <si>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</si>
  <si>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</si>
  <si>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</si>
  <si>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</si>
  <si>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</si>
  <si>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</si>
  <si>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</si>
  <si>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</si>
  <si>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</si>
  <si>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</si>
  <si>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</si>
  <si>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</si>
  <si>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</si>
  <si>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</si>
  <si>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</si>
  <si>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</si>
  <si>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</si>
  <si>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</si>
  <si>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</si>
  <si>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</si>
  <si>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</si>
  <si>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</si>
  <si>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</si>
  <si>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</si>
  <si>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</si>
  <si>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</si>
  <si>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</si>
  <si>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</si>
  <si>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</si>
  <si>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</si>
  <si>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</si>
  <si>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</si>
  <si>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</si>
  <si>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</si>
  <si>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</si>
  <si>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</si>
  <si>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</si>
  <si>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</si>
  <si>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</si>
  <si>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</si>
  <si>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</si>
  <si>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</si>
  <si>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</si>
  <si>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</si>
  <si>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</si>
  <si>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</si>
  <si>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</si>
  <si>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</si>
  <si>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</si>
  <si>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</si>
  <si>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</si>
  <si>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</si>
  <si>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</si>
  <si>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</si>
  <si>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</si>
  <si>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</si>
  <si>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</si>
  <si>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</si>
  <si>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</si>
  <si>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</si>
  <si>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</si>
  <si>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</si>
  <si>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</si>
  <si>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</si>
  <si>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</si>
  <si>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</si>
  <si>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</si>
  <si>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</si>
  <si>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</si>
  <si>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</si>
  <si>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</si>
  <si>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</si>
  <si>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</si>
  <si>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</si>
  <si>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</si>
  <si>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</si>
  <si>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</si>
  <si>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</si>
  <si>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</si>
  <si>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</si>
  <si>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</si>
  <si>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</si>
  <si>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</si>
  <si>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</si>
  <si>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</si>
  <si>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</si>
  <si>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</si>
  <si>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</si>
  <si>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</si>
  <si>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</si>
  <si>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</si>
  <si>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</si>
  <si>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</si>
  <si>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</si>
  <si>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</si>
  <si>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</si>
  <si>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</si>
  <si>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</si>
  <si>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</si>
  <si>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</si>
  <si>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</si>
  <si>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</si>
  <si>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</si>
  <si>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</si>
  <si>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</si>
  <si>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</si>
  <si>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</si>
  <si>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</si>
  <si>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</si>
  <si>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</si>
  <si>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</si>
  <si>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</si>
  <si>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</si>
  <si>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</si>
  <si>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</si>
  <si>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</si>
  <si>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</si>
  <si>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</si>
  <si>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</si>
  <si>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</si>
  <si>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</si>
  <si>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</si>
  <si>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</si>
  <si>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</si>
  <si>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</si>
  <si>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</si>
  <si>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</si>
  <si>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</si>
  <si>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</si>
  <si>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</si>
  <si>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</si>
  <si>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</si>
  <si>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</si>
  <si>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</si>
  <si>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</si>
  <si>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</si>
  <si>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</si>
  <si>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</si>
  <si>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</si>
  <si>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</si>
  <si>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</si>
  <si>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</si>
  <si>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</si>
  <si>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</si>
  <si>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</si>
  <si>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</si>
  <si>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</si>
  <si>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</si>
  <si>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</si>
  <si>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</si>
  <si>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</si>
  <si>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</si>
  <si>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</si>
  <si>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</si>
  <si>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</si>
  <si>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</si>
  <si>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</si>
  <si>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</si>
  <si>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</si>
  <si>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</si>
  <si>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</si>
  <si>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</si>
  <si>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</si>
  <si>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</si>
  <si>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</si>
  <si>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</si>
  <si>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</si>
  <si>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</si>
  <si>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</si>
  <si>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</si>
  <si>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</si>
  <si>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</si>
  <si>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</si>
  <si>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</si>
  <si>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</si>
  <si>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</si>
  <si>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</si>
  <si>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</si>
  <si>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</si>
  <si>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</si>
  <si>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</si>
  <si>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</si>
  <si>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</si>
  <si>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</si>
  <si>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</si>
  <si>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</si>
  <si>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</si>
  <si>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</si>
  <si>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</si>
  <si>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</si>
  <si>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</si>
  <si>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</si>
  <si>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</si>
  <si>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</si>
  <si>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</si>
  <si>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</si>
  <si>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</si>
  <si>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</si>
  <si>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</si>
  <si>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</si>
  <si>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</si>
  <si>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</si>
  <si>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</si>
  <si>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</si>
  <si>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</si>
  <si>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</si>
  <si>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</si>
  <si>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</si>
  <si>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</si>
  <si>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</si>
  <si>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</si>
  <si>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</si>
  <si>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</si>
  <si>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</si>
  <si>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</si>
  <si>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</si>
  <si>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</si>
  <si>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</si>
  <si>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</si>
  <si>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</si>
  <si>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</si>
  <si>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</si>
  <si>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</si>
  <si>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</si>
  <si>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</si>
  <si>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</si>
  <si>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</si>
  <si>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</si>
  <si>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</si>
  <si>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</si>
  <si>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</si>
  <si>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</si>
  <si>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</si>
  <si>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</si>
  <si>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</si>
  <si>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</si>
  <si>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</si>
  <si>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</si>
  <si>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</si>
  <si>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</si>
  <si>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</si>
  <si>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</si>
  <si>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</si>
  <si>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</si>
  <si>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</si>
  <si>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</si>
  <si>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</si>
  <si>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</si>
  <si>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</si>
  <si>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</si>
  <si>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</si>
  <si>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</si>
  <si>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</si>
  <si>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</si>
  <si>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</si>
  <si>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</si>
  <si>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</si>
  <si>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</si>
  <si>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</si>
  <si>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</si>
  <si>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</si>
  <si>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</si>
  <si>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</si>
  <si>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</si>
  <si>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</si>
  <si>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</si>
  <si>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</si>
  <si>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</si>
  <si>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</si>
  <si>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</si>
  <si>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</si>
  <si>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</si>
  <si>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</si>
  <si>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</si>
  <si>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</si>
  <si>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</si>
  <si>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</si>
  <si>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</si>
  <si>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</si>
  <si>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</si>
  <si>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</si>
  <si>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</si>
  <si>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</si>
  <si>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</si>
  <si>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</si>
  <si>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</si>
  <si>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</si>
  <si>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</si>
  <si>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</si>
  <si>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</si>
  <si>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</si>
  <si>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</si>
  <si>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</si>
  <si>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</si>
  <si>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</si>
  <si>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</si>
  <si>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</si>
  <si>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</si>
  <si>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</si>
  <si>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</si>
  <si>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</si>
  <si>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</si>
  <si>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</si>
  <si>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</si>
  <si>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</si>
  <si>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</si>
  <si>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</si>
  <si>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</si>
  <si>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</si>
  <si>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</si>
  <si>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</si>
  <si>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</si>
  <si>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</si>
  <si>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</si>
  <si>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</si>
  <si>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</si>
  <si>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</si>
  <si>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</si>
  <si>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</si>
  <si>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</si>
  <si>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</si>
  <si>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</si>
  <si>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</si>
  <si>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</si>
  <si>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</si>
  <si>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</si>
  <si>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</si>
  <si>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</si>
  <si>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</si>
  <si>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</si>
  <si>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</si>
  <si>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</si>
  <si>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</si>
  <si>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</si>
  <si>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</si>
  <si>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</si>
  <si>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</si>
  <si>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</si>
  <si>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</si>
  <si>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</si>
  <si>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</si>
  <si>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</si>
  <si>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</si>
  <si>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</si>
  <si>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</si>
  <si>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</si>
  <si>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</si>
  <si>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</si>
  <si>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</si>
  <si>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</si>
  <si>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</si>
  <si>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</si>
  <si>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</si>
  <si>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</si>
  <si>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</si>
  <si>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</si>
  <si>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</si>
  <si>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</si>
  <si>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</si>
  <si>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</si>
  <si>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</si>
  <si>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</si>
  <si>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</si>
  <si>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</si>
  <si>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</si>
  <si>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</si>
  <si>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</si>
  <si>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</si>
  <si>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</si>
  <si>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</si>
  <si>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</si>
  <si>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</si>
  <si>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</si>
  <si>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</si>
  <si>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</si>
  <si>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</si>
  <si>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</si>
  <si>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</si>
  <si>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</si>
  <si>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</si>
  <si>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</si>
  <si>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</si>
  <si>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</si>
  <si>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</si>
  <si>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</si>
  <si>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</si>
  <si>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</si>
  <si>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</si>
  <si>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</si>
  <si>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</si>
  <si>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</si>
  <si>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</si>
  <si>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</si>
  <si>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</si>
  <si>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</si>
  <si>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</si>
  <si>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</si>
  <si>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</si>
  <si>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</si>
  <si>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</si>
  <si>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</si>
  <si>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</si>
  <si>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</si>
  <si>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</si>
  <si>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</si>
  <si>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</si>
  <si>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</si>
  <si>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</si>
  <si>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</si>
  <si>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</si>
  <si>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</si>
  <si>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</si>
  <si>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</si>
  <si>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</si>
  <si>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</si>
  <si>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</si>
  <si>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</si>
  <si>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</si>
  <si>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</si>
  <si>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</si>
  <si>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</si>
  <si>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</si>
  <si>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</si>
  <si>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</si>
  <si>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</si>
  <si>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</si>
  <si>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</si>
  <si>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</si>
  <si>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</si>
  <si>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</si>
  <si>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</si>
  <si>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</si>
  <si>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</si>
  <si>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</si>
  <si>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</si>
  <si>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</si>
  <si>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</si>
  <si>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</si>
  <si>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</si>
  <si>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</si>
  <si>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</si>
  <si>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</si>
  <si>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</si>
  <si>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</si>
  <si>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</si>
  <si>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</si>
  <si>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</si>
  <si>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</si>
  <si>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</si>
  <si>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</si>
  <si>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</si>
  <si>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</si>
  <si>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</si>
  <si>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</si>
  <si>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</si>
  <si>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</si>
  <si>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</si>
  <si>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</si>
  <si>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</si>
  <si>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</si>
  <si>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</si>
  <si>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</si>
  <si>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</si>
  <si>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</si>
  <si>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</si>
  <si>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</si>
  <si>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</si>
  <si>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</si>
  <si>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</si>
  <si>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</si>
  <si>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</si>
  <si>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</si>
  <si>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</si>
  <si>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</si>
  <si>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</si>
  <si>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</si>
  <si>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</si>
  <si>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</si>
  <si>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</si>
  <si>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</si>
  <si>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</si>
  <si>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</si>
  <si>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</si>
  <si>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</si>
  <si>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</si>
  <si>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</si>
  <si>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</si>
  <si>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</si>
  <si>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</si>
  <si>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</si>
  <si>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</si>
  <si>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</si>
  <si>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</si>
  <si>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</si>
  <si>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</si>
  <si>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</si>
  <si>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</si>
  <si>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</si>
  <si>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</si>
  <si>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</si>
  <si>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</si>
  <si>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</si>
  <si>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</si>
  <si>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</si>
  <si>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</si>
  <si>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</si>
  <si>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</si>
  <si>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</si>
  <si>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</si>
  <si>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</si>
  <si>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</si>
  <si>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</si>
  <si>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</si>
  <si>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</si>
  <si>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</si>
  <si>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</si>
  <si>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</si>
  <si>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</si>
  <si>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</si>
  <si>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</si>
  <si>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</si>
  <si>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</si>
  <si>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</si>
  <si>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</si>
  <si>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</si>
  <si>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</si>
  <si>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</si>
  <si>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</si>
  <si>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</si>
  <si>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</si>
  <si>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</si>
  <si>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</si>
  <si>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</si>
  <si>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</si>
  <si>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</si>
  <si>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</si>
  <si>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</si>
  <si>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</si>
  <si>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</si>
  <si>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</si>
  <si>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</si>
  <si>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</si>
  <si>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</si>
  <si>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</si>
  <si>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</si>
  <si>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</si>
  <si>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</si>
  <si>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</si>
  <si>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</si>
  <si>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</si>
  <si>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</si>
  <si>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</si>
  <si>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</si>
  <si>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</si>
  <si>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</si>
  <si>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</si>
  <si>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</si>
  <si>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</si>
  <si>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</si>
  <si>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</si>
  <si>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</si>
  <si>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</si>
  <si>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</si>
  <si>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</si>
  <si>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</si>
  <si>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</si>
  <si>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</si>
  <si>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</si>
  <si>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</si>
  <si>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</si>
  <si>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</si>
  <si>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</si>
  <si>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</si>
  <si>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</si>
  <si>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</si>
  <si>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</si>
  <si>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</si>
  <si>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</si>
  <si>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</si>
  <si>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</si>
  <si>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</si>
  <si>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</si>
  <si>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</si>
  <si>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</si>
  <si>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</si>
  <si>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</si>
  <si>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</si>
  <si>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</si>
  <si>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</si>
  <si>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</si>
  <si>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</si>
  <si>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</si>
  <si>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</si>
  <si>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</si>
  <si>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</si>
  <si>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</si>
  <si>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</si>
  <si>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</si>
  <si>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</si>
  <si>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</si>
  <si>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</si>
  <si>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</si>
  <si>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</si>
  <si>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</si>
  <si>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</si>
  <si>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</si>
  <si>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</si>
  <si>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</si>
  <si>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</si>
  <si>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</si>
  <si>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</si>
  <si>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</si>
  <si>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</si>
  <si>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</si>
  <si>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</si>
  <si>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</si>
  <si>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</si>
  <si>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</si>
  <si>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</si>
  <si>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</si>
  <si>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</si>
  <si>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</si>
  <si>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</si>
  <si>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</si>
  <si>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</si>
  <si>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</si>
  <si>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</si>
  <si>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</si>
  <si>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</si>
  <si>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</si>
  <si>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</si>
  <si>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</si>
  <si>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</si>
  <si>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</si>
  <si>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</si>
  <si>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</si>
  <si>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</si>
  <si>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</si>
  <si>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</si>
  <si>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</si>
  <si>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</si>
  <si>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</si>
  <si>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</si>
  <si>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</si>
  <si>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</si>
  <si>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</si>
  <si>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</si>
  <si>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</si>
  <si>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</si>
  <si>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</si>
  <si>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</si>
  <si>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</si>
  <si>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</si>
  <si>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</si>
  <si>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</si>
  <si>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</si>
  <si>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</si>
  <si>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</si>
  <si>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</si>
  <si>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</si>
  <si>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</si>
  <si>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</si>
  <si>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</si>
  <si>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</si>
  <si>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</si>
  <si>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</si>
  <si>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</si>
  <si>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</si>
  <si>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</si>
  <si>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</si>
  <si>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</si>
  <si>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</si>
  <si>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</si>
  <si>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</si>
  <si>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</si>
  <si>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</si>
  <si>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</si>
  <si>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</si>
  <si>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</si>
  <si>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</si>
  <si>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</si>
  <si>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</si>
  <si>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</si>
  <si>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</si>
  <si>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</si>
  <si>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</si>
  <si>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</si>
  <si>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</si>
  <si>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</si>
  <si>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</si>
  <si>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</si>
  <si>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</si>
  <si>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</si>
  <si>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</si>
  <si>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</si>
  <si>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</si>
  <si>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</si>
  <si>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</si>
  <si>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</si>
  <si>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</si>
  <si>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</si>
  <si>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</si>
  <si>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</si>
  <si>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</si>
  <si>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</si>
  <si>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</si>
  <si>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</si>
  <si>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</si>
  <si>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</si>
  <si>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</si>
  <si>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</si>
  <si>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</si>
  <si>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</si>
  <si>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</si>
  <si>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</si>
  <si>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</si>
  <si>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</si>
  <si>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</si>
  <si>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</si>
  <si>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</si>
  <si>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</si>
  <si>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</si>
  <si>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</si>
  <si>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</si>
  <si>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</si>
  <si>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</si>
  <si>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</si>
  <si>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</si>
  <si>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</si>
  <si>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</si>
  <si>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</si>
  <si>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</si>
  <si>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</si>
  <si>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</si>
  <si>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</si>
  <si>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</si>
  <si>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</si>
  <si>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</si>
  <si>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</si>
  <si>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</si>
  <si>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</si>
  <si>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</si>
  <si>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</si>
  <si>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</si>
  <si>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</si>
  <si>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</si>
  <si>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</si>
  <si>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</si>
  <si>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</si>
  <si>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</si>
  <si>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</si>
  <si>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</si>
  <si>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</si>
  <si>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</si>
  <si>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</si>
  <si>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</si>
  <si>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</si>
  <si>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</si>
  <si>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</si>
  <si>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</si>
  <si>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</si>
  <si>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</si>
  <si>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</si>
  <si>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</si>
  <si>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</si>
  <si>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</si>
  <si>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</si>
  <si>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</si>
  <si>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</si>
  <si>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</si>
  <si>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</si>
  <si>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</si>
  <si>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</si>
  <si>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</si>
  <si>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</si>
  <si>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</si>
  <si>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</si>
  <si>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</si>
  <si>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</si>
  <si>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</si>
  <si>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</si>
  <si>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</si>
  <si>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</si>
  <si>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</si>
  <si>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</si>
  <si>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</si>
  <si>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</si>
  <si>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</si>
  <si>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</si>
  <si>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</si>
  <si>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</si>
  <si>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</si>
  <si>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</si>
  <si>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</si>
  <si>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</si>
  <si>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</si>
  <si>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</si>
  <si>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</si>
  <si>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</si>
  <si>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</si>
  <si>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</si>
  <si>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</si>
  <si>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</si>
  <si>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</si>
  <si>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</si>
  <si>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</si>
  <si>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</si>
  <si>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</si>
  <si>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</si>
  <si>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</si>
  <si>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</si>
  <si>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</si>
  <si>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</si>
  <si>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</si>
  <si>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</si>
  <si>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</si>
  <si>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</si>
  <si>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</si>
  <si>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</si>
  <si>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</si>
  <si>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</si>
  <si>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</si>
  <si>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</si>
  <si>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</si>
  <si>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</si>
  <si>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</si>
  <si>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</si>
  <si>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</si>
  <si>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</si>
  <si>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</si>
  <si>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</si>
  <si>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</si>
  <si>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</si>
  <si>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</si>
  <si>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</si>
  <si>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</si>
  <si>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</si>
  <si>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</si>
  <si>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</si>
  <si>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</si>
  <si>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</si>
  <si>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</si>
  <si>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</si>
  <si>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</si>
  <si>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</si>
  <si>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</si>
  <si>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</si>
  <si>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</si>
  <si>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</si>
  <si>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</si>
  <si>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</si>
  <si>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</si>
  <si>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</si>
  <si>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</si>
  <si>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</si>
  <si>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</si>
  <si>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</si>
  <si>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</si>
  <si>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</si>
  <si>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</si>
  <si>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</si>
  <si>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</si>
  <si>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</si>
  <si>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</si>
  <si>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</si>
  <si>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</si>
  <si>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</si>
  <si>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</si>
  <si>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</si>
  <si>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</si>
  <si>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</si>
  <si>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</si>
  <si>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</si>
  <si>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</si>
  <si>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</si>
  <si>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</si>
  <si>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</si>
  <si>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</si>
  <si>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</si>
  <si>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</si>
  <si>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</si>
  <si>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</si>
  <si>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</si>
  <si>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</si>
  <si>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</si>
  <si>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</si>
  <si>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</si>
  <si>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</si>
  <si>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</si>
  <si>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</si>
  <si>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</si>
  <si>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</si>
  <si>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</si>
  <si>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</si>
  <si>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</si>
  <si>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</si>
  <si>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</si>
  <si>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</si>
  <si>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</si>
  <si>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</si>
  <si>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</si>
  <si>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</si>
  <si>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</si>
  <si>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</si>
  <si>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</si>
  <si>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</si>
  <si>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</si>
  <si>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</si>
  <si>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</si>
  <si>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</si>
  <si>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</si>
  <si>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</si>
  <si>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</si>
  <si>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</si>
  <si>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</si>
  <si>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</si>
  <si>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</si>
  <si>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</si>
  <si>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</si>
  <si>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</si>
  <si>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</si>
  <si>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</si>
  <si>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</si>
  <si>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</si>
  <si>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</si>
  <si>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</si>
  <si>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</si>
  <si>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</si>
  <si>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</si>
  <si>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</si>
  <si>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</si>
  <si>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</si>
  <si>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</si>
  <si>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</si>
  <si>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</si>
  <si>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</si>
  <si>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</si>
  <si>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</si>
  <si>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</si>
  <si>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</si>
  <si>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</si>
  <si>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</si>
  <si>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</si>
  <si>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</si>
  <si>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</si>
  <si>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</si>
  <si>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</si>
  <si>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</si>
  <si>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</si>
  <si>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</si>
  <si>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</si>
  <si>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</si>
  <si>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</si>
  <si>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</si>
  <si>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</si>
  <si>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</si>
  <si>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</si>
  <si>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</si>
  <si>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</si>
  <si>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</si>
  <si>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</si>
  <si>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</si>
  <si>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</si>
  <si>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</si>
  <si>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</si>
  <si>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</si>
  <si>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</si>
  <si>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</si>
  <si>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</si>
  <si>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</si>
  <si>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</si>
  <si>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</si>
  <si>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</si>
  <si>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</si>
  <si>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</si>
  <si>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</si>
  <si>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</si>
  <si>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</si>
  <si>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</si>
  <si>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</si>
  <si>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</si>
  <si>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</si>
  <si>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</si>
  <si>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</si>
  <si>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</si>
  <si>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</si>
  <si>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</si>
  <si>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</si>
  <si>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</si>
  <si>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</si>
  <si>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</si>
  <si>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</si>
  <si>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</si>
  <si>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</si>
  <si>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</si>
  <si>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</si>
  <si>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</si>
  <si>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</si>
  <si>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</si>
  <si>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</si>
  <si>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</si>
  <si>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</si>
  <si>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</si>
  <si>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</si>
  <si>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</si>
  <si>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</si>
  <si>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</si>
  <si>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</si>
  <si>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</si>
  <si>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</si>
  <si>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</si>
  <si>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</si>
  <si>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</si>
  <si>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</si>
  <si>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</si>
  <si>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</si>
  <si>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</si>
  <si>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</si>
  <si>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</si>
  <si>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</si>
  <si>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</si>
  <si>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</si>
  <si>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</si>
  <si>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</si>
  <si>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</si>
  <si>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</si>
  <si>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</si>
  <si>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</si>
  <si>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</si>
  <si>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</si>
  <si>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</si>
  <si>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</si>
  <si>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</si>
  <si>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</si>
  <si>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</si>
  <si>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</si>
  <si>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</si>
  <si>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</si>
  <si>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</si>
  <si>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</si>
  <si>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</si>
  <si>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</si>
  <si>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</si>
  <si>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</si>
  <si>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</si>
  <si>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</si>
  <si>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</si>
  <si>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</si>
  <si>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</si>
  <si>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</si>
  <si>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</si>
  <si>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</si>
  <si>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</si>
  <si>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</si>
  <si>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</si>
  <si>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</si>
  <si>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</si>
  <si>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</si>
  <si>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</si>
  <si>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</si>
  <si>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</si>
  <si>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</si>
  <si>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</si>
  <si>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</si>
  <si>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</si>
  <si>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</si>
  <si>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</si>
  <si>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</si>
  <si>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</si>
  <si>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</si>
  <si>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</si>
  <si>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</si>
  <si>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</si>
  <si>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</si>
  <si>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</si>
  <si>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</si>
  <si>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</si>
  <si>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</si>
  <si>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</si>
  <si>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</si>
  <si>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</si>
  <si>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</si>
  <si>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</si>
  <si>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</si>
  <si>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</si>
  <si>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</si>
  <si>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</si>
  <si>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</si>
  <si>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</si>
  <si>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</si>
  <si>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</si>
  <si>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</si>
  <si>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</si>
  <si>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</si>
  <si>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</si>
  <si>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</si>
  <si>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</si>
  <si>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</si>
  <si>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</si>
  <si>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</si>
  <si>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</si>
  <si>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</si>
  <si>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</si>
  <si>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</si>
  <si>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</si>
  <si>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</si>
  <si>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</si>
  <si>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</si>
  <si>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</si>
  <si>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</si>
  <si>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</si>
  <si>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</si>
  <si>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</si>
  <si>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</si>
  <si>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</si>
  <si>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</si>
  <si>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</si>
  <si>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</si>
  <si>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</si>
  <si>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</si>
  <si>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</si>
  <si>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</si>
  <si>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</si>
  <si>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</si>
  <si>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</si>
  <si>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</si>
  <si>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</si>
  <si>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</si>
  <si>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</si>
  <si>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</si>
  <si>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</si>
  <si>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</si>
  <si>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</si>
  <si>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</si>
  <si>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</si>
  <si>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</si>
  <si>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</si>
  <si>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</si>
  <si>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</si>
  <si>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</si>
  <si>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</si>
  <si>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</si>
  <si>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</si>
  <si>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</si>
  <si>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</si>
  <si>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</si>
  <si>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</si>
  <si>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</si>
  <si>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</si>
  <si>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</si>
  <si>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</si>
  <si>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</si>
  <si>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</si>
  <si>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</si>
  <si>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</si>
  <si>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</si>
  <si>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</si>
  <si>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</si>
  <si>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</si>
  <si>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</si>
  <si>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</si>
  <si>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</si>
  <si>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</si>
  <si>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</si>
  <si>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</si>
  <si>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</si>
  <si>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</si>
  <si>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</si>
  <si>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</si>
  <si>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</si>
  <si>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</si>
  <si>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</si>
  <si>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</si>
  <si>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</si>
  <si>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</si>
  <si>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</si>
  <si>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</si>
  <si>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</si>
  <si>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</si>
  <si>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</si>
  <si>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</si>
  <si>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</si>
  <si>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</si>
  <si>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</si>
  <si>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</si>
  <si>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</si>
  <si>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</si>
  <si>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</si>
  <si>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</si>
  <si>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</si>
  <si>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</si>
  <si>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</si>
  <si>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</si>
  <si>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</si>
  <si>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</si>
  <si>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</si>
  <si>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</si>
  <si>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</si>
  <si>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</si>
  <si>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</si>
  <si>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</si>
  <si>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</si>
  <si>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</si>
  <si>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</si>
  <si>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</si>
  <si>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</si>
  <si>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</si>
  <si>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</si>
  <si>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</si>
  <si>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</si>
  <si>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</si>
  <si>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</si>
  <si>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</si>
  <si>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</si>
  <si>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</si>
  <si>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</si>
  <si>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</si>
  <si>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</si>
  <si>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</si>
  <si>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</si>
  <si>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</si>
  <si>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</si>
  <si>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</si>
  <si>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</si>
  <si>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</si>
  <si>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</si>
  <si>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</si>
  <si>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</si>
  <si>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</si>
  <si>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</si>
  <si>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</si>
  <si>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</si>
  <si>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</si>
  <si>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</si>
  <si>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</si>
  <si>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</si>
  <si>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</si>
  <si>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</si>
  <si>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</si>
  <si>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</si>
  <si>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</si>
  <si>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</si>
  <si>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</si>
  <si>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</si>
  <si>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</si>
  <si>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</si>
  <si>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</si>
  <si>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</si>
  <si>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</si>
  <si>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</si>
  <si>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</si>
  <si>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</si>
  <si>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</si>
  <si>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</si>
  <si>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</si>
  <si>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</si>
  <si>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</si>
  <si>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</si>
  <si>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</si>
  <si>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</si>
  <si>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</si>
  <si>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</si>
  <si>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</si>
  <si>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</si>
  <si>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</si>
  <si>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</si>
  <si>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</si>
  <si>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</si>
  <si>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</si>
  <si>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</si>
  <si>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</si>
  <si>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</si>
  <si>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</si>
  <si>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</si>
  <si>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</si>
  <si>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</si>
  <si>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</si>
  <si>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</si>
  <si>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</si>
  <si>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</si>
  <si>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</si>
  <si>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</si>
  <si>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</si>
  <si>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</si>
  <si>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</si>
  <si>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</si>
  <si>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</si>
  <si>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</si>
  <si>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</si>
  <si>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</si>
  <si>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</si>
  <si>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</si>
  <si>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</si>
  <si>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</si>
  <si>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</si>
  <si>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</si>
  <si>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</si>
  <si>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</si>
  <si>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</si>
  <si>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</si>
  <si>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</si>
  <si>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</si>
  <si>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</si>
  <si>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</si>
  <si>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</si>
  <si>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</si>
  <si>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</si>
  <si>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</si>
  <si>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</si>
  <si>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</si>
  <si>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</si>
  <si>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</si>
  <si>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</si>
  <si>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</si>
  <si>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</si>
  <si>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</si>
  <si>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</si>
  <si>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</si>
  <si>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</si>
  <si>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</si>
  <si>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</si>
  <si>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</si>
  <si>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</si>
  <si>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</si>
  <si>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</si>
  <si>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</si>
  <si>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</si>
  <si>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</si>
  <si>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</si>
  <si>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</si>
  <si>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</si>
  <si>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</si>
  <si>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</si>
  <si>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</si>
  <si>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</si>
  <si>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</si>
  <si>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</si>
  <si>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</si>
  <si>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</si>
  <si>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</si>
  <si>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</si>
  <si>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</si>
  <si>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</si>
  <si>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</si>
  <si>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</si>
  <si>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</si>
  <si>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</si>
  <si>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</si>
  <si>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</si>
  <si>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</si>
  <si>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</si>
  <si>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</si>
  <si>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</si>
  <si>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</si>
  <si>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</si>
  <si>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</si>
  <si>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</si>
  <si>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</si>
  <si>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</si>
  <si>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</si>
  <si>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</si>
  <si>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</si>
  <si>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</si>
  <si>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</si>
  <si>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</si>
  <si>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</si>
  <si>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</si>
  <si>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</si>
  <si>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</si>
  <si>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</si>
  <si>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</si>
  <si>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</si>
  <si>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</si>
  <si>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</si>
  <si>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</si>
  <si>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</si>
  <si>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</si>
  <si>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</si>
  <si>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</si>
  <si>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</si>
  <si>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</si>
  <si>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</si>
  <si>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</si>
  <si>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</si>
  <si>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</si>
  <si>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</si>
  <si>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</si>
  <si>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</si>
  <si>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</si>
  <si>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</si>
  <si>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</si>
  <si>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</si>
  <si>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</si>
  <si>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</si>
  <si>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</si>
  <si>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</si>
  <si>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</si>
  <si>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</si>
  <si>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</si>
  <si>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</si>
  <si>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</si>
  <si>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</si>
  <si>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</si>
  <si>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</si>
  <si>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</si>
  <si>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</si>
  <si>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</si>
  <si>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</si>
  <si>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</si>
  <si>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</si>
  <si>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</si>
  <si>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</si>
  <si>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</si>
  <si>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</si>
  <si>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</si>
  <si>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</si>
  <si>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</si>
  <si>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</si>
  <si>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</si>
  <si>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</si>
  <si>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</si>
  <si>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</si>
  <si>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</si>
  <si>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</si>
  <si>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</si>
  <si>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</si>
  <si>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</si>
  <si>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</si>
  <si>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</si>
  <si>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</si>
  <si>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</si>
  <si>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</si>
  <si>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</si>
  <si>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</si>
  <si>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</si>
  <si>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</si>
  <si>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</si>
  <si>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</si>
  <si>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</si>
  <si>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</si>
  <si>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</si>
  <si>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</si>
  <si>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</si>
  <si>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</si>
  <si>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</si>
  <si>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</si>
  <si>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</si>
  <si>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</si>
  <si>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</si>
  <si>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</si>
  <si>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</si>
  <si>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</si>
  <si>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</si>
  <si>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</si>
  <si>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</si>
  <si>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</si>
  <si>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</si>
  <si>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</si>
  <si>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</si>
  <si>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</si>
  <si>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</si>
  <si>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</si>
  <si>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</si>
  <si>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</si>
  <si>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</si>
  <si>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</si>
  <si>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</si>
  <si>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</si>
  <si>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</si>
  <si>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</si>
  <si>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</si>
  <si>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</si>
  <si>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</si>
  <si>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</si>
  <si>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</si>
  <si>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</si>
  <si>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</si>
  <si>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</si>
  <si>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</si>
  <si>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</si>
  <si>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</si>
  <si>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</si>
  <si>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</si>
  <si>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</si>
  <si>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</si>
  <si>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</si>
  <si>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</si>
  <si>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</si>
  <si>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</si>
  <si>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</si>
  <si>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</si>
  <si>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</si>
  <si>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</si>
  <si>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</si>
  <si>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</si>
  <si>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</si>
  <si>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</si>
  <si>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</si>
  <si>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</si>
  <si>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</si>
  <si>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</si>
  <si>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</si>
  <si>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</si>
  <si>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</si>
  <si>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</si>
  <si>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</si>
  <si>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</si>
  <si>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</si>
  <si>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</si>
  <si>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</si>
  <si>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</si>
  <si>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</si>
  <si>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</si>
  <si>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</si>
  <si>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</si>
  <si>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</si>
  <si>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</si>
  <si>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</si>
  <si>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</si>
  <si>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</si>
  <si>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</si>
  <si>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</si>
  <si>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</si>
  <si>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</si>
  <si>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</si>
  <si>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</si>
  <si>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</si>
  <si>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</si>
  <si>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</si>
  <si>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</si>
  <si>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</si>
  <si>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</si>
  <si>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</si>
  <si>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</si>
  <si>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</si>
  <si>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</si>
  <si>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</si>
  <si>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</si>
  <si>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</si>
  <si>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</si>
  <si>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</si>
  <si>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</si>
  <si>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</si>
  <si>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</si>
  <si>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</si>
  <si>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</si>
  <si>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</si>
  <si>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</si>
  <si>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</si>
  <si>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</si>
  <si>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</si>
  <si>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</si>
  <si>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</si>
  <si>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</si>
  <si>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</si>
  <si>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</si>
  <si>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</si>
  <si>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</si>
  <si>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</si>
  <si>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</si>
  <si>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</si>
  <si>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</si>
  <si>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</si>
  <si>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</si>
  <si>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</si>
  <si>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</si>
  <si>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</si>
  <si>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</si>
  <si>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</si>
  <si>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</si>
  <si>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</si>
  <si>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</si>
  <si>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</si>
  <si>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</si>
  <si>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</si>
  <si>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</si>
  <si>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</si>
  <si>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</si>
  <si>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</si>
  <si>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</si>
  <si>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</si>
  <si>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</si>
  <si>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</si>
  <si>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</si>
  <si>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</si>
  <si>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</si>
  <si>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</si>
  <si>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</si>
  <si>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</si>
  <si>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</si>
  <si>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</si>
  <si>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</si>
  <si>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</si>
  <si>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</si>
  <si>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</si>
  <si>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</si>
  <si>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</si>
  <si>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</si>
  <si>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</si>
  <si>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</si>
  <si>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</si>
  <si>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</si>
  <si>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</si>
  <si>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</si>
  <si>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</si>
  <si>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</si>
  <si>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</si>
  <si>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</si>
  <si>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</si>
  <si>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</si>
  <si>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</si>
  <si>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</si>
  <si>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</si>
  <si>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</si>
  <si>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</si>
  <si>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</si>
  <si>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</si>
  <si>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</si>
  <si>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</si>
  <si>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</si>
  <si>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</si>
  <si>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</si>
  <si>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</si>
  <si>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</si>
  <si>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</si>
  <si>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</si>
  <si>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</si>
  <si>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</si>
  <si>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</si>
  <si>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</si>
  <si>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</si>
  <si>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</si>
  <si>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</si>
  <si>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</si>
  <si>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</si>
  <si>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</si>
  <si>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</si>
  <si>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</si>
  <si>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</si>
  <si>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</si>
  <si>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</si>
  <si>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</si>
  <si>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</si>
  <si>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</si>
  <si>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</si>
  <si>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</si>
  <si>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</si>
  <si>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</si>
  <si>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</si>
  <si>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</si>
  <si>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</si>
  <si>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</si>
  <si>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</si>
  <si>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</si>
  <si>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</si>
  <si>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</si>
  <si>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</si>
  <si>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</si>
  <si>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</si>
  <si>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</si>
  <si>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</si>
  <si>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</si>
  <si>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</si>
  <si>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</si>
  <si>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</si>
  <si>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</si>
  <si>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</si>
  <si>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</si>
  <si>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</si>
  <si>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</si>
  <si>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</si>
  <si>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</si>
  <si>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</si>
  <si>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</si>
  <si>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</si>
  <si>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</si>
  <si>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</si>
  <si>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</si>
  <si>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</si>
  <si>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</si>
  <si>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</si>
  <si>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</si>
  <si>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</si>
  <si>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</si>
  <si>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</si>
  <si>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</si>
  <si>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</si>
  <si>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</si>
  <si>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</si>
  <si>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</si>
  <si>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</si>
  <si>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</si>
  <si>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</si>
  <si>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</si>
  <si>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</si>
  <si>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</si>
  <si>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</si>
  <si>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</si>
  <si>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</si>
  <si>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</si>
  <si>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</si>
  <si>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</si>
  <si>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</si>
  <si>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</si>
  <si>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</si>
  <si>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</si>
  <si>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</si>
  <si>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</si>
  <si>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</si>
  <si>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</si>
  <si>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</si>
  <si>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</si>
  <si>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</si>
  <si>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</si>
  <si>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</si>
  <si>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</si>
  <si>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</si>
  <si>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</si>
  <si>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</si>
  <si>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</si>
  <si>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</si>
  <si>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</si>
  <si>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</si>
  <si>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</si>
  <si>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</si>
  <si>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</si>
  <si>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</si>
  <si>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</si>
  <si>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</si>
  <si>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</si>
  <si>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</si>
  <si>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</si>
  <si>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</si>
  <si>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</si>
  <si>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</si>
  <si>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</si>
  <si>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</si>
  <si>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</si>
  <si>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</si>
  <si>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</si>
  <si>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</si>
  <si>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</si>
  <si>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</si>
  <si>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</si>
  <si>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</si>
  <si>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</si>
  <si>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</si>
  <si>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</si>
  <si>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</si>
  <si>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</si>
  <si>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</si>
  <si>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</si>
  <si>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</si>
  <si>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</si>
  <si>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</si>
  <si>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</si>
  <si>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</si>
  <si>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</si>
  <si>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</si>
  <si>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</si>
  <si>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</si>
  <si>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</si>
  <si>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</si>
  <si>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</si>
  <si>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</si>
  <si>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</si>
  <si>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</si>
  <si>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</si>
  <si>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</si>
  <si>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</si>
  <si>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</si>
  <si>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</si>
  <si>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</si>
  <si>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</si>
  <si>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</si>
  <si>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</si>
  <si>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</si>
  <si>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</si>
  <si>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</si>
  <si>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</si>
  <si>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</si>
  <si>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</si>
  <si>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</si>
  <si>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</si>
  <si>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</si>
  <si>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</si>
  <si>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</si>
  <si>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</si>
  <si>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</si>
  <si>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</si>
  <si>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</si>
  <si>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</si>
  <si>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</si>
  <si>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</si>
  <si>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</si>
  <si>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</si>
  <si>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</si>
  <si>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</si>
  <si>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</si>
  <si>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</si>
  <si>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</si>
  <si>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</si>
  <si>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</si>
  <si>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</si>
  <si>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</si>
  <si>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</si>
  <si>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</si>
  <si>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</si>
  <si>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</si>
  <si>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</si>
  <si>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</si>
  <si>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</si>
  <si>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</si>
  <si>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</si>
  <si>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</si>
  <si>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</si>
  <si>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</si>
  <si>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</si>
  <si>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</si>
  <si>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</si>
  <si>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</si>
  <si>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</si>
  <si>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</si>
  <si>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</si>
  <si>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</si>
  <si>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</si>
  <si>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</si>
  <si>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</si>
  <si>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</si>
  <si>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</si>
  <si>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</si>
  <si>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</si>
  <si>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</si>
  <si>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</si>
  <si>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</si>
  <si>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</si>
  <si>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</si>
  <si>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</si>
  <si>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</si>
  <si>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</si>
  <si>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</si>
  <si>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</si>
  <si>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</si>
  <si>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</si>
  <si>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</si>
  <si>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</si>
  <si>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</si>
  <si>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</si>
  <si>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</si>
  <si>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</si>
  <si>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</si>
  <si>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</si>
  <si>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</si>
  <si>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</si>
  <si>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</si>
  <si>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</si>
  <si>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</si>
  <si>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</si>
  <si>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</si>
  <si>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</si>
  <si>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</si>
  <si>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</si>
  <si>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</si>
  <si>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</si>
  <si>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</si>
  <si>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</si>
  <si>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</si>
  <si>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</si>
  <si>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</si>
  <si>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</si>
  <si>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</si>
  <si>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</si>
  <si>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</si>
  <si>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</si>
  <si>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</si>
  <si>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</si>
  <si>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</si>
  <si>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</si>
  <si>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</si>
  <si>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</si>
  <si>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</si>
  <si>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</si>
  <si>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</si>
  <si>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</si>
  <si>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</si>
  <si>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</si>
  <si>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</si>
  <si>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</si>
  <si>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</si>
  <si>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</si>
  <si>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</si>
  <si>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</si>
  <si>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</si>
  <si>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</si>
  <si>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</si>
  <si>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</si>
  <si>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</si>
  <si>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</si>
  <si>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</si>
  <si>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</si>
  <si>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</si>
  <si>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</si>
  <si>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</si>
  <si>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</si>
  <si>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</si>
  <si>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</si>
  <si>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</si>
  <si>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</si>
  <si>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</si>
  <si>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</si>
  <si>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</si>
  <si>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</si>
  <si>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</si>
  <si>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</si>
  <si>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</si>
  <si>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</si>
  <si>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</si>
  <si>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</si>
  <si>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</si>
  <si>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</si>
  <si>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</si>
  <si>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</si>
  <si>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</si>
  <si>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</si>
  <si>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</si>
  <si>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</si>
  <si>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</si>
  <si>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</si>
  <si>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</si>
  <si>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</si>
  <si>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</si>
  <si>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</si>
  <si>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</si>
  <si>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</si>
  <si>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</si>
  <si>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</si>
  <si>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</si>
  <si>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</si>
  <si>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</si>
  <si>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</si>
  <si>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</si>
  <si>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</si>
  <si>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</si>
  <si>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</si>
  <si>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</si>
  <si>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</si>
  <si>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</si>
  <si>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</si>
  <si>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</si>
  <si>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</si>
  <si>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</si>
  <si>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</si>
  <si>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</si>
  <si>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</si>
  <si>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</si>
  <si>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</si>
  <si>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</si>
  <si>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</si>
  <si>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</si>
  <si>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</si>
  <si>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</si>
  <si>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</si>
  <si>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</si>
  <si>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</si>
  <si>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</si>
  <si>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</si>
  <si>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</si>
  <si>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</si>
  <si>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</si>
  <si>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</si>
  <si>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</si>
  <si>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</si>
  <si>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</si>
  <si>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</si>
  <si>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</si>
  <si>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</si>
  <si>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</si>
  <si>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</si>
  <si>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</si>
  <si>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</si>
  <si>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</si>
  <si>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</si>
  <si>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</si>
  <si>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</si>
  <si>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</si>
  <si>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</si>
  <si>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</si>
  <si>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</si>
  <si>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</si>
  <si>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</si>
  <si>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</si>
  <si>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</si>
  <si>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</si>
  <si>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</si>
  <si>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</si>
  <si>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</si>
  <si>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</si>
  <si>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</si>
  <si>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</si>
  <si>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</si>
  <si>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</si>
  <si>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</si>
  <si>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</si>
  <si>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</si>
  <si>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</si>
  <si>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</si>
  <si>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</si>
  <si>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</si>
  <si>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</si>
  <si>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</si>
  <si>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</si>
  <si>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</si>
  <si>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</si>
  <si>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</si>
  <si>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</si>
  <si>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</si>
  <si>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</si>
  <si>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</si>
  <si>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</si>
  <si>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</si>
  <si>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</si>
  <si>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</si>
  <si>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</si>
  <si>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</si>
  <si>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</si>
  <si>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</si>
  <si>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</si>
  <si>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</si>
  <si>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</si>
  <si>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</si>
  <si>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</si>
  <si>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</si>
  <si>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</si>
  <si>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</si>
  <si>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</si>
  <si>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</si>
  <si>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</si>
  <si>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</si>
  <si>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</si>
  <si>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</si>
  <si>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</si>
  <si>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</si>
  <si>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</si>
  <si>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</si>
  <si>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</si>
  <si>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</si>
  <si>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</si>
  <si>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</si>
  <si>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</si>
  <si>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</si>
  <si>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</si>
  <si>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</si>
  <si>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</si>
  <si>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</si>
  <si>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</si>
  <si>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</si>
  <si>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</si>
  <si>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</si>
  <si>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</si>
  <si>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</si>
  <si>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</si>
  <si>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</si>
  <si>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</si>
  <si>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</si>
  <si>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</si>
  <si>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</si>
  <si>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</si>
  <si>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</si>
  <si>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</si>
  <si>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</si>
  <si>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</si>
  <si>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</si>
  <si>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</si>
  <si>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</si>
  <si>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</si>
  <si>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</si>
  <si>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</si>
  <si>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</si>
  <si>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</si>
  <si>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</si>
  <si>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</si>
  <si>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</si>
  <si>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</si>
  <si>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</si>
  <si>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</si>
  <si>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</si>
  <si>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</si>
  <si>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</si>
  <si>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</si>
  <si>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</si>
  <si>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</si>
  <si>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</si>
  <si>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</si>
  <si>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</si>
  <si>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</si>
  <si>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</si>
  <si>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</si>
  <si>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</si>
  <si>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</si>
  <si>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</si>
  <si>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</si>
  <si>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</si>
  <si>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</si>
  <si>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</si>
  <si>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</si>
  <si>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</si>
  <si>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</si>
  <si>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</si>
  <si>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</si>
  <si>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</si>
  <si>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</si>
  <si>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</si>
  <si>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</si>
  <si>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</si>
  <si>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</si>
  <si>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</si>
  <si>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</si>
  <si>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</si>
  <si>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</si>
  <si>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</si>
  <si>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</si>
  <si>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</si>
  <si>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</si>
  <si>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</si>
  <si>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</si>
  <si>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</si>
  <si>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</si>
  <si>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</si>
  <si>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</si>
  <si>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</si>
  <si>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</si>
  <si>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</si>
  <si>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</si>
  <si>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</si>
  <si>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</si>
  <si>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</si>
  <si>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</si>
  <si>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</si>
  <si>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</si>
  <si>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</si>
  <si>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</si>
  <si>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</si>
  <si>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</si>
  <si>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</si>
  <si>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</si>
  <si>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</si>
  <si>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</si>
  <si>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</si>
  <si>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</si>
  <si>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</si>
  <si>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</si>
  <si>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</si>
  <si>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</si>
  <si>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</si>
  <si>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</si>
  <si>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</si>
  <si>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</si>
  <si>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</si>
  <si>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</si>
  <si>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</si>
  <si>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</si>
  <si>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</si>
  <si>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</si>
  <si>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</si>
  <si>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</si>
  <si>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</si>
  <si>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</si>
  <si>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</si>
  <si>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</si>
  <si>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</si>
  <si>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</si>
  <si>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</si>
  <si>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</si>
  <si>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</si>
  <si>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</si>
  <si>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</si>
  <si>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</si>
  <si>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</si>
  <si>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</si>
  <si>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</si>
  <si>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</si>
  <si>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</si>
  <si>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</si>
  <si>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</si>
  <si>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</si>
  <si>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</si>
  <si>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</si>
  <si>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</si>
  <si>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</si>
  <si>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</si>
  <si>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</si>
  <si>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</si>
  <si>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</si>
  <si>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</si>
  <si>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</si>
  <si>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</si>
  <si>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</si>
  <si>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</si>
  <si>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</si>
  <si>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</si>
  <si>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</si>
  <si>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</si>
  <si>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</si>
  <si>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</si>
  <si>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</si>
  <si>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</si>
  <si>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</si>
  <si>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</si>
  <si>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</si>
  <si>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</si>
  <si>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</si>
  <si>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</si>
  <si>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</si>
  <si>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</si>
  <si>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</si>
  <si>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</si>
  <si>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</si>
  <si>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</si>
  <si>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</si>
  <si>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</si>
  <si>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</si>
  <si>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</si>
  <si>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</si>
  <si>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</si>
  <si>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</si>
  <si>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</si>
  <si>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</si>
  <si>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</si>
  <si>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</si>
  <si>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</si>
  <si>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</si>
  <si>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</si>
  <si>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</si>
  <si>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</si>
  <si>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</si>
  <si>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</si>
  <si>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</si>
  <si>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</si>
  <si>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</si>
  <si>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</si>
  <si>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</si>
  <si>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</si>
  <si>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</si>
  <si>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</si>
  <si>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</si>
  <si>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</si>
  <si>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</si>
  <si>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</si>
  <si>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</si>
  <si>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</si>
  <si>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</si>
  <si>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</si>
  <si>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</si>
  <si>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</si>
  <si>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</si>
  <si>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</si>
  <si>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</si>
  <si>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</si>
  <si>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</si>
  <si>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</si>
  <si>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</si>
  <si>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</si>
  <si>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</si>
  <si>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</si>
  <si>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</si>
  <si>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</si>
  <si>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</si>
  <si>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</si>
  <si>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</si>
  <si>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</si>
  <si>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</si>
  <si>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</si>
  <si>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</si>
  <si>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</si>
  <si>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</si>
  <si>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</si>
  <si>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</si>
  <si>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</si>
  <si>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</si>
  <si>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</si>
  <si>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</si>
  <si>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</si>
  <si>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</si>
  <si>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</si>
  <si>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</si>
  <si>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</si>
  <si>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</si>
  <si>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</si>
  <si>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</si>
  <si>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</si>
  <si>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</si>
  <si>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</si>
  <si>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</si>
  <si>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</si>
  <si>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</si>
  <si>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</si>
  <si>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</si>
  <si>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</si>
  <si>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</si>
  <si>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</si>
  <si>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</si>
  <si>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</si>
  <si>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</si>
  <si>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</si>
  <si>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</si>
  <si>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</si>
  <si>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</si>
  <si>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</si>
  <si>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</si>
  <si>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</si>
  <si>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</si>
  <si>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</si>
  <si>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</si>
  <si>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</si>
  <si>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</si>
  <si>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</si>
  <si>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</si>
  <si>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</si>
  <si>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</si>
  <si>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</si>
  <si>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</si>
  <si>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</si>
  <si>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</si>
  <si>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</si>
  <si>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</si>
  <si>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</si>
  <si>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</si>
  <si>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</si>
  <si>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</si>
  <si>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</si>
  <si>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</si>
  <si>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</si>
  <si>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</si>
  <si>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</si>
  <si>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</si>
  <si>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</si>
  <si>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</si>
  <si>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</si>
  <si>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</si>
  <si>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</si>
  <si>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</si>
  <si>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</si>
  <si>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</si>
  <si>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</si>
  <si>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</si>
  <si>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</si>
  <si>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</si>
  <si>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</si>
  <si>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</si>
  <si>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</si>
  <si>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</si>
  <si>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</si>
  <si>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</si>
  <si>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</si>
  <si>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</si>
  <si>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</si>
  <si>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</si>
  <si>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</si>
  <si>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</si>
  <si>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</si>
  <si>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</si>
  <si>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</si>
  <si>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</si>
  <si>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</si>
  <si>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</si>
  <si>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</si>
  <si>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</si>
  <si>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</si>
  <si>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</si>
  <si>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</si>
  <si>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</si>
  <si>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</si>
  <si>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</si>
  <si>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</si>
  <si>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</si>
  <si>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</si>
  <si>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</si>
  <si>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</si>
  <si>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</si>
  <si>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</si>
  <si>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</si>
  <si>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</si>
  <si>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</si>
  <si>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</si>
  <si>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</si>
  <si>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</si>
  <si>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</si>
  <si>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</si>
  <si>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</si>
  <si>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</si>
  <si>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</si>
  <si>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</si>
  <si>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</si>
  <si>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</si>
  <si>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</si>
  <si>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</si>
  <si>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</si>
  <si>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</si>
  <si>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</si>
  <si>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</si>
  <si>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</si>
  <si>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</si>
  <si>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</si>
  <si>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</si>
  <si>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</si>
  <si>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</si>
  <si>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</si>
  <si>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</si>
  <si>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</si>
  <si>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</si>
  <si>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</si>
  <si>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</si>
  <si>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</si>
  <si>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</si>
  <si>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</si>
  <si>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</si>
  <si>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</si>
  <si>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</si>
  <si>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</si>
  <si>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</si>
  <si>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</si>
  <si>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</si>
  <si>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</si>
  <si>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</si>
  <si>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</si>
  <si>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</si>
  <si>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</si>
  <si>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</si>
  <si>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</si>
  <si>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</si>
  <si>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</si>
  <si>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</si>
  <si>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</si>
  <si>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</si>
  <si>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</si>
  <si>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</si>
  <si>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</si>
  <si>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</si>
  <si>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</si>
  <si>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</si>
  <si>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</si>
  <si>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</si>
  <si>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</si>
  <si>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</si>
  <si>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</si>
  <si>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</si>
  <si>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</si>
  <si>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</si>
  <si>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</si>
  <si>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</si>
  <si>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</si>
  <si>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</si>
  <si>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</si>
  <si>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</si>
  <si>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</si>
  <si>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</si>
  <si>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</si>
  <si>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</si>
  <si>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</si>
  <si>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</si>
  <si>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</si>
  <si>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</si>
  <si>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</si>
  <si>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</si>
  <si>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</si>
  <si>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</si>
  <si>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</si>
  <si>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</si>
  <si>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</si>
  <si>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</si>
  <si>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</si>
  <si>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</si>
  <si>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</si>
  <si>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</si>
  <si>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</si>
  <si>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</si>
  <si>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</si>
  <si>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</si>
  <si>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</si>
  <si>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</si>
  <si>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</si>
  <si>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</si>
  <si>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</si>
  <si>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</si>
  <si>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</si>
  <si>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</si>
  <si>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</si>
  <si>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</si>
  <si>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</si>
  <si>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</si>
  <si>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</si>
  <si>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</si>
  <si>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</si>
  <si>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</si>
  <si>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</si>
  <si>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</si>
  <si>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</si>
  <si>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</si>
  <si>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</si>
  <si>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</si>
  <si>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</si>
  <si>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</si>
  <si>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</si>
  <si>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</si>
  <si>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</si>
  <si>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</si>
  <si>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</si>
  <si>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</si>
  <si>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</si>
  <si>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</si>
  <si>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</si>
  <si>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</si>
  <si>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</si>
  <si>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</si>
  <si>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</si>
  <si>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</si>
  <si>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</si>
  <si>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</si>
  <si>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</si>
  <si>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</si>
  <si>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</si>
  <si>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</si>
  <si>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</si>
  <si>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</si>
  <si>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</si>
  <si>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</si>
  <si>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</si>
  <si>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</si>
  <si>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</si>
  <si>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</si>
  <si>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</si>
  <si>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</si>
  <si>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</si>
  <si>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</si>
  <si>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</si>
  <si>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</si>
  <si>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</si>
  <si>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</si>
  <si>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</si>
  <si>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</si>
  <si>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</si>
  <si>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</si>
  <si>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</si>
  <si>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</si>
  <si>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</si>
  <si>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</si>
  <si>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</si>
  <si>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</si>
  <si>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</si>
  <si>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</si>
  <si>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</si>
  <si>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</si>
  <si>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</si>
  <si>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</si>
  <si>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</si>
  <si>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</si>
  <si>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</si>
  <si>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</si>
  <si>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</si>
  <si>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</si>
  <si>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</si>
  <si>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</si>
  <si>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</si>
  <si>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</si>
  <si>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</si>
  <si>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</si>
  <si>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</si>
  <si>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</si>
  <si>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</si>
  <si>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</si>
  <si>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</si>
  <si>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</si>
  <si>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</si>
  <si>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</si>
  <si>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</si>
  <si>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</si>
  <si>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</si>
  <si>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</si>
  <si>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</si>
  <si>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</si>
  <si>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</si>
  <si>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</si>
  <si>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</si>
  <si>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</si>
  <si>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</si>
  <si>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</si>
  <si>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</si>
  <si>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</si>
  <si>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</si>
  <si>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</si>
  <si>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</si>
  <si>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</si>
  <si>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</si>
  <si>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</si>
  <si>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</si>
  <si>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</si>
  <si>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</si>
  <si>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</si>
  <si>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</si>
  <si>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</si>
  <si>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</si>
  <si>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</si>
  <si>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</si>
  <si>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</si>
  <si>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</si>
  <si>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</si>
  <si>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</si>
  <si>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</si>
  <si>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</si>
  <si>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</si>
  <si>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</si>
  <si>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</si>
  <si>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</si>
  <si>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</si>
  <si>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</si>
  <si>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</si>
  <si>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</si>
  <si>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</si>
  <si>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</si>
  <si>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</si>
  <si>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</si>
  <si>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</si>
  <si>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</si>
  <si>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</si>
  <si>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</si>
  <si>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</si>
  <si>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</si>
  <si>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</si>
  <si>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</si>
  <si>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</si>
  <si>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</si>
  <si>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</si>
  <si>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</si>
  <si>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</si>
  <si>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</si>
  <si>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</si>
  <si>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</si>
  <si>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</si>
  <si>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</si>
  <si>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</si>
  <si>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</si>
  <si>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</si>
  <si>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</si>
  <si>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</si>
  <si>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</si>
  <si>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</si>
  <si>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</si>
  <si>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</si>
  <si>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</si>
  <si>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</si>
  <si>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</si>
  <si>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</si>
  <si>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</si>
  <si>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</si>
  <si>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</si>
  <si>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</si>
  <si>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</si>
  <si>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</si>
  <si>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</si>
  <si>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</si>
  <si>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</si>
  <si>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</si>
  <si>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</si>
  <si>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</si>
  <si>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</si>
  <si>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</si>
  <si>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</si>
  <si>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</si>
  <si>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</si>
  <si>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</si>
  <si>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</si>
  <si>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</si>
  <si>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</si>
  <si>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</si>
  <si>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</si>
  <si>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</si>
  <si>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</si>
  <si>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</si>
  <si>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</si>
  <si>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</si>
  <si>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</si>
  <si>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</si>
  <si>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</si>
  <si>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</si>
  <si>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</si>
  <si>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</si>
  <si>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</si>
  <si>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</si>
  <si>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</si>
  <si>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</si>
  <si>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</si>
  <si>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</si>
  <si>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</si>
  <si>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</si>
  <si>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</si>
  <si>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</si>
  <si>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</si>
  <si>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</si>
  <si>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</si>
  <si>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</si>
  <si>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</si>
  <si>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</si>
  <si>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</si>
  <si>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</si>
  <si>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</si>
  <si>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</si>
  <si>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</si>
  <si>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</si>
  <si>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</si>
  <si>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</si>
  <si>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</si>
  <si>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</si>
  <si>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</si>
  <si>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</si>
  <si>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</si>
  <si>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</si>
  <si>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</si>
  <si>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</si>
  <si>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</si>
  <si>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</si>
  <si>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</si>
  <si>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</si>
  <si>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</si>
  <si>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</si>
  <si>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</si>
  <si>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</si>
  <si>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</si>
  <si>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</si>
  <si>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</si>
  <si>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</si>
  <si>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</si>
  <si>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</si>
  <si>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</si>
  <si>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</si>
  <si>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</si>
  <si>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</si>
  <si>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</si>
  <si>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</si>
  <si>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</si>
  <si>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</si>
  <si>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</si>
  <si>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</si>
  <si>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</si>
  <si>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</si>
  <si>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</si>
  <si>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</si>
  <si>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</si>
  <si>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</si>
  <si>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</si>
  <si>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</si>
  <si>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</si>
  <si>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</si>
  <si>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</si>
  <si>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</si>
  <si>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</si>
  <si>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</si>
  <si>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</si>
  <si>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</si>
  <si>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</si>
  <si>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</si>
  <si>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</si>
  <si>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</si>
  <si>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</si>
  <si>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</si>
  <si>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</si>
  <si>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</si>
  <si>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</si>
  <si>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</si>
  <si>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</si>
  <si>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</si>
  <si>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</si>
  <si>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</si>
  <si>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</si>
  <si>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</si>
  <si>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</si>
  <si>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</si>
  <si>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</si>
  <si>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</si>
  <si>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</si>
  <si>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</si>
  <si>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</si>
  <si>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</si>
  <si>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</si>
  <si>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</si>
  <si>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</si>
  <si>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</si>
  <si>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</si>
  <si>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</si>
  <si>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</si>
  <si>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</si>
  <si>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</si>
  <si>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</si>
  <si>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</si>
  <si>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</si>
  <si>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</si>
  <si>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</si>
  <si>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</si>
  <si>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</si>
  <si>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</si>
  <si>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</si>
  <si>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</si>
  <si>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</si>
  <si>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</si>
  <si>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</si>
  <si>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</si>
  <si>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</si>
  <si>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</si>
  <si>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</si>
  <si>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</si>
  <si>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</si>
  <si>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</si>
  <si>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</si>
  <si>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</si>
  <si>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</si>
  <si>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</si>
  <si>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</si>
  <si>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</si>
  <si>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</si>
  <si>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</si>
  <si>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</si>
  <si>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</si>
  <si>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</si>
  <si>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</si>
  <si>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</si>
  <si>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</si>
  <si>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</si>
  <si>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</si>
  <si>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</si>
  <si>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</si>
  <si>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</si>
  <si>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</si>
  <si>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</si>
  <si>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</si>
  <si>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</si>
  <si>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</si>
  <si>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</si>
  <si>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</si>
  <si>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</si>
  <si>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</si>
  <si>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</si>
  <si>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</si>
  <si>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</si>
  <si>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</si>
  <si>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</si>
  <si>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</si>
  <si>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</si>
  <si>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</si>
  <si>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</si>
  <si>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</si>
  <si>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</si>
  <si>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</si>
  <si>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</si>
  <si>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</si>
  <si>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</si>
  <si>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</si>
  <si>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</si>
  <si>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</si>
  <si>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</si>
  <si>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</si>
  <si>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</si>
  <si>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</si>
  <si>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</si>
  <si>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</si>
  <si>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</si>
  <si>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</si>
  <si>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</si>
  <si>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</si>
  <si>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</si>
  <si>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</si>
  <si>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</si>
  <si>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</si>
  <si>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</si>
  <si>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</si>
  <si>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</si>
  <si>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</si>
  <si>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</si>
  <si>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</si>
  <si>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</si>
  <si>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</si>
  <si>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</si>
  <si>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</si>
  <si>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</si>
  <si>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</si>
  <si>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</si>
  <si>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</si>
  <si>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</si>
  <si>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</si>
  <si>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</si>
  <si>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</si>
  <si>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</si>
  <si>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</si>
  <si>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</si>
  <si>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</si>
  <si>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</si>
  <si>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</si>
  <si>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</si>
  <si>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</si>
  <si>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</si>
  <si>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</si>
  <si>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</si>
  <si>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</si>
  <si>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</si>
  <si>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</si>
  <si>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</si>
  <si>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</si>
  <si>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</si>
  <si>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</si>
  <si>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</si>
  <si>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</si>
  <si>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</si>
  <si>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</si>
  <si>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</si>
  <si>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</si>
  <si>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</si>
  <si>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</si>
  <si>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</si>
  <si>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</si>
  <si>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</si>
  <si>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</si>
  <si>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</si>
  <si>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</si>
  <si>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</si>
  <si>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</si>
  <si>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</si>
  <si>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</si>
  <si>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</si>
  <si>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</si>
  <si>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</si>
  <si>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</si>
  <si>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</si>
  <si>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</si>
  <si>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</si>
  <si>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</si>
  <si>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</si>
  <si>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</si>
  <si>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</si>
  <si>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</si>
  <si>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</si>
  <si>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</si>
  <si>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</si>
  <si>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</si>
  <si>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</si>
  <si>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</si>
  <si>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</si>
  <si>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</si>
  <si>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</si>
  <si>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</si>
  <si>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</si>
  <si>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</si>
  <si>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</si>
  <si>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</si>
  <si>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</si>
  <si>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</si>
  <si>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</si>
  <si>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</si>
  <si>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</si>
  <si>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</si>
  <si>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</si>
  <si>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</si>
  <si>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</si>
  <si>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</si>
  <si>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</si>
  <si>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</si>
  <si>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</si>
  <si>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</si>
  <si>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</si>
  <si>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</si>
  <si>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</si>
  <si>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</si>
  <si>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</si>
  <si>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</si>
  <si>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</si>
  <si>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</si>
  <si>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</si>
  <si>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</si>
  <si>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</si>
  <si>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</si>
  <si>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</si>
  <si>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</si>
  <si>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</si>
  <si>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</si>
  <si>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</si>
  <si>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</si>
  <si>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</si>
  <si>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</si>
  <si>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</si>
  <si>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</si>
  <si>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</si>
  <si>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</si>
  <si>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</si>
  <si>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</si>
  <si>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</si>
  <si>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</si>
  <si>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</si>
  <si>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</si>
  <si>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</si>
  <si>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</si>
  <si>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</si>
  <si>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</si>
  <si>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</si>
  <si>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</si>
  <si>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</si>
  <si>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</si>
  <si>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</si>
  <si>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</si>
  <si>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</si>
  <si>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</si>
  <si>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</si>
  <si>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</si>
  <si>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</si>
  <si>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</si>
  <si>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</si>
  <si>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</si>
  <si>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</si>
  <si>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</si>
  <si>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</si>
  <si>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</si>
  <si>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</si>
  <si>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</si>
  <si>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</si>
  <si>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</si>
  <si>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</si>
  <si>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</si>
  <si>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</si>
  <si>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</si>
  <si>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</si>
  <si>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</si>
  <si>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</si>
  <si>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</si>
  <si>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</si>
  <si>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</si>
  <si>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</si>
  <si>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</si>
  <si>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</si>
  <si>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</si>
  <si>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</si>
  <si>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</si>
  <si>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</si>
  <si>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</si>
  <si>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</si>
  <si>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</si>
  <si>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</si>
  <si>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</si>
  <si>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</si>
  <si>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</si>
  <si>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</si>
  <si>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</si>
  <si>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</si>
  <si>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</si>
  <si>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</si>
  <si>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</si>
  <si>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</si>
  <si>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</si>
  <si>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</si>
  <si>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</si>
  <si>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</si>
  <si>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</si>
  <si>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</si>
  <si>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</si>
  <si>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</si>
  <si>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</si>
  <si>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</si>
  <si>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</si>
  <si>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</si>
  <si>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</si>
  <si>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</si>
  <si>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</si>
  <si>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</si>
  <si>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</si>
  <si>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</si>
  <si>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</si>
  <si>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</si>
  <si>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</si>
  <si>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</si>
  <si>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</si>
  <si>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</si>
  <si>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</si>
  <si>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</si>
  <si>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</si>
  <si>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</si>
  <si>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</si>
  <si>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</si>
  <si>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</si>
  <si>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</si>
  <si>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</si>
  <si>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</si>
  <si>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</si>
  <si>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</si>
  <si>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</si>
  <si>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</si>
  <si>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</si>
  <si>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</si>
  <si>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</si>
  <si>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</si>
  <si>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</si>
  <si>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</si>
  <si>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</si>
  <si>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</si>
  <si>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</si>
  <si>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</si>
  <si>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</si>
  <si>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</si>
  <si>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</si>
  <si>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</si>
  <si>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</si>
  <si>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</si>
  <si>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</si>
  <si>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</si>
  <si>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</si>
  <si>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</si>
  <si>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</si>
  <si>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</si>
  <si>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</si>
  <si>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</si>
  <si>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</si>
  <si>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</si>
  <si>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</si>
  <si>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</si>
  <si>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</si>
  <si>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</si>
  <si>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</si>
  <si>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</si>
  <si>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</si>
  <si>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</si>
  <si>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</si>
  <si>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</si>
  <si>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</si>
  <si>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</si>
  <si>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</si>
  <si>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</si>
  <si>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</si>
  <si>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</si>
  <si>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</si>
  <si>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</si>
  <si>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</si>
  <si>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</si>
  <si>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</si>
  <si>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</si>
  <si>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</si>
  <si>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</si>
  <si>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</si>
  <si>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</si>
  <si>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</si>
  <si>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</si>
  <si>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</si>
  <si>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</si>
  <si>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</si>
  <si>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</si>
  <si>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</si>
  <si>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</si>
  <si>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</si>
  <si>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</si>
  <si>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</si>
  <si>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</si>
  <si>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</si>
  <si>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</si>
  <si>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</si>
  <si>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</si>
  <si>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</si>
  <si>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</si>
  <si>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</si>
  <si>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</si>
  <si>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</si>
  <si>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</si>
  <si>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</si>
  <si>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</si>
  <si>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</si>
  <si>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</si>
  <si>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</si>
  <si>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</si>
  <si>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</si>
  <si>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</si>
  <si>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</si>
  <si>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</si>
  <si>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</si>
  <si>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</si>
  <si>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</si>
  <si>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</si>
  <si>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</si>
  <si>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</si>
  <si>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</si>
  <si>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</si>
  <si>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</si>
  <si>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</si>
  <si>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</si>
  <si>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</si>
  <si>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</si>
  <si>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</si>
  <si>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</si>
  <si>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</si>
  <si>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</si>
  <si>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</si>
  <si>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</si>
  <si>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</si>
  <si>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</si>
  <si>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</si>
  <si>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</si>
  <si>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</si>
  <si>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</si>
  <si>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</si>
  <si>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</si>
  <si>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</si>
  <si>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</si>
  <si>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</si>
  <si>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</si>
  <si>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</si>
  <si>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</si>
  <si>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</si>
  <si>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</si>
  <si>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</si>
  <si>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</si>
  <si>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</si>
  <si>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</si>
  <si>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</si>
  <si>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</si>
  <si>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</si>
  <si>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</si>
  <si>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</si>
  <si>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</si>
  <si>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</si>
  <si>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</si>
  <si>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</si>
  <si>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</si>
  <si>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</si>
  <si>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</si>
  <si>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</si>
  <si>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</si>
  <si>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</si>
  <si>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</si>
  <si>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</si>
  <si>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</si>
  <si>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</si>
  <si>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</si>
  <si>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</si>
  <si>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</si>
  <si>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</si>
  <si>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</si>
  <si>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</si>
  <si>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</si>
  <si>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</si>
  <si>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</si>
  <si>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</si>
  <si>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</si>
  <si>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</si>
  <si>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</si>
  <si>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</si>
  <si>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</si>
  <si>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</si>
  <si>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</si>
  <si>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</si>
  <si>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</si>
  <si>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</si>
  <si>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</si>
  <si>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</si>
  <si>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</si>
  <si>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</si>
  <si>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</si>
  <si>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</si>
  <si>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</si>
  <si>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</si>
  <si>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</si>
  <si>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</si>
  <si>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</si>
  <si>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</si>
  <si>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</si>
  <si>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</si>
  <si>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</si>
  <si>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</si>
  <si>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</si>
  <si>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</si>
  <si>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</si>
  <si>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</si>
  <si>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</si>
  <si>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</si>
  <si>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</si>
  <si>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</si>
  <si>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</si>
  <si>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</si>
  <si>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</si>
  <si>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</si>
  <si>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</si>
  <si>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</si>
  <si>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</si>
  <si>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</si>
  <si>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</si>
  <si>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</si>
  <si>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</si>
  <si>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</si>
  <si>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</si>
  <si>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</si>
  <si>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</si>
  <si>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</si>
  <si>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</si>
  <si>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</si>
  <si>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</si>
  <si>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</si>
  <si>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</si>
  <si>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</si>
  <si>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</si>
  <si>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</si>
  <si>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</si>
  <si>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</si>
  <si>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</si>
  <si>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</si>
  <si>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</si>
  <si>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</si>
  <si>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</si>
  <si>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</si>
  <si>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</si>
  <si>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</si>
  <si>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</si>
  <si>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</si>
  <si>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</si>
  <si>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</si>
  <si>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</si>
  <si>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</si>
  <si>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</si>
  <si>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</si>
  <si>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</si>
  <si>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</si>
  <si>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</si>
  <si>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</si>
  <si>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</si>
  <si>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</si>
  <si>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</si>
  <si>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</si>
  <si>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</si>
  <si>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</si>
  <si>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</si>
  <si>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</si>
  <si>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</si>
  <si>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</si>
  <si>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</si>
  <si>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</si>
  <si>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</si>
  <si>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</si>
  <si>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</si>
  <si>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</si>
  <si>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</si>
  <si>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</si>
  <si>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</si>
  <si>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</si>
  <si>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</si>
  <si>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</si>
  <si>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</si>
  <si>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</si>
  <si>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</si>
  <si>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</si>
  <si>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</si>
  <si>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</si>
  <si>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</si>
  <si>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</si>
  <si>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</si>
  <si>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</si>
  <si>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</si>
  <si>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</si>
  <si>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</si>
  <si>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</si>
  <si>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</si>
  <si>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</si>
  <si>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</si>
  <si>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</si>
  <si>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</si>
  <si>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</si>
  <si>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</si>
  <si>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</si>
  <si>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</si>
  <si>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</si>
  <si>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</si>
  <si>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</si>
  <si>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</si>
  <si>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</si>
  <si>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</si>
  <si>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</si>
  <si>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</si>
  <si>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</si>
  <si>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</si>
  <si>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</si>
  <si>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</si>
  <si>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</si>
  <si>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</si>
  <si>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</si>
  <si>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</si>
  <si>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</si>
  <si>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</si>
  <si>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</si>
  <si>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</si>
  <si>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</si>
  <si>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</si>
  <si>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</si>
  <si>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</si>
  <si>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</si>
  <si>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</si>
  <si>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</si>
  <si>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</si>
  <si>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</si>
  <si>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</si>
  <si>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</si>
  <si>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</si>
  <si>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</si>
  <si>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</si>
  <si>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</si>
  <si>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</si>
  <si>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</si>
  <si>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</si>
  <si>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</si>
  <si>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</si>
  <si>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</si>
  <si>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</si>
  <si>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</si>
  <si>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</si>
  <si>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</si>
  <si>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</si>
  <si>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</si>
  <si>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</si>
  <si>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</si>
  <si>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</si>
  <si>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</si>
  <si>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</si>
  <si>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</si>
  <si>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</si>
  <si>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</si>
  <si>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</si>
  <si>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</si>
  <si>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</si>
  <si>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</si>
  <si>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</si>
  <si>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</si>
  <si>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</si>
  <si>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</si>
  <si>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</si>
  <si>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</si>
  <si>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</si>
  <si>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</si>
  <si>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</si>
  <si>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</si>
  <si>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</si>
  <si>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</si>
  <si>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</si>
  <si>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</si>
  <si>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</si>
  <si>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</si>
  <si>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</si>
  <si>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</si>
  <si>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</si>
  <si>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</si>
  <si>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</si>
  <si>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</si>
  <si>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</si>
  <si>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</si>
  <si>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</si>
  <si>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</si>
  <si>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</si>
  <si>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</si>
  <si>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</si>
  <si>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</si>
  <si>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</si>
  <si>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</si>
  <si>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</si>
  <si>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</si>
  <si>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</si>
  <si>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</si>
  <si>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</si>
  <si>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</si>
  <si>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</si>
  <si>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</si>
  <si>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</si>
  <si>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</si>
  <si>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</si>
  <si>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</si>
  <si>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</si>
  <si>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</si>
  <si>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</si>
  <si>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</si>
  <si>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</si>
  <si>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</si>
  <si>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</si>
  <si>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</si>
  <si>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</si>
  <si>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</si>
  <si>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</si>
  <si>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</si>
  <si>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</si>
  <si>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</si>
  <si>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</si>
  <si>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</si>
  <si>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</si>
  <si>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</si>
  <si>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</si>
  <si>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</si>
  <si>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</si>
  <si>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</si>
  <si>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</si>
  <si>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</si>
  <si>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</si>
  <si>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</si>
  <si>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</si>
  <si>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</si>
  <si>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</si>
  <si>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</si>
  <si>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</si>
  <si>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</si>
  <si>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</si>
  <si>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</si>
  <si>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</si>
  <si>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</si>
  <si>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</si>
  <si>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</si>
  <si>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</si>
  <si>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</si>
  <si>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</si>
  <si>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</si>
  <si>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</si>
  <si>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</si>
  <si>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</si>
  <si>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</si>
  <si>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</si>
  <si>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</si>
  <si>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</si>
  <si>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</si>
  <si>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</si>
  <si>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</si>
  <si>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</si>
  <si>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</si>
  <si>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</si>
  <si>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</si>
  <si>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</si>
  <si>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</si>
  <si>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</si>
  <si>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</si>
  <si>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</si>
  <si>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</si>
  <si>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</si>
  <si>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</si>
  <si>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</si>
  <si>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</si>
  <si>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</si>
  <si>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</si>
  <si>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</si>
  <si>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</si>
  <si>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</si>
  <si>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</si>
  <si>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</si>
  <si>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</si>
  <si>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</si>
  <si>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</si>
  <si>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</si>
  <si>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</si>
  <si>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</si>
  <si>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</si>
  <si>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</si>
  <si>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</si>
  <si>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</si>
  <si>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</si>
  <si>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</si>
  <si>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</si>
  <si>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</si>
  <si>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</si>
  <si>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</si>
  <si>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</si>
  <si>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</si>
  <si>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</si>
  <si>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</si>
  <si>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</si>
  <si>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</si>
  <si>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</si>
  <si>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</si>
  <si>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</si>
  <si>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</si>
  <si>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</si>
  <si>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</si>
  <si>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</si>
  <si>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</si>
  <si>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</si>
  <si>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</si>
  <si>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</si>
  <si>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</si>
  <si>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</si>
  <si>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</si>
  <si>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</si>
  <si>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</si>
  <si>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</si>
  <si>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</si>
  <si>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</si>
  <si>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</si>
  <si>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</si>
  <si>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</si>
  <si>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</si>
  <si>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</si>
  <si>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</si>
  <si>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</si>
  <si>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</si>
  <si>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</si>
  <si>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</si>
  <si>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</si>
  <si>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</si>
  <si>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</si>
  <si>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</si>
  <si>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</si>
  <si>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</si>
  <si>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</si>
  <si>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</si>
  <si>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</si>
  <si>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</si>
  <si>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</si>
  <si>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</si>
  <si>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</si>
  <si>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</si>
  <si>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</si>
  <si>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</si>
  <si>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</si>
  <si>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</si>
  <si>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</si>
  <si>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</si>
  <si>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</si>
  <si>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</si>
  <si>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</si>
  <si>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</si>
  <si>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</si>
  <si>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</si>
  <si>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</si>
  <si>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</si>
  <si>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</si>
  <si>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</si>
  <si>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</si>
  <si>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</si>
  <si>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</si>
  <si>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</si>
  <si>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</si>
  <si>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</si>
  <si>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</si>
  <si>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</si>
  <si>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</si>
  <si>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</si>
  <si>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</si>
  <si>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</si>
  <si>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</si>
  <si>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</si>
  <si>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</si>
  <si>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</si>
  <si>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</si>
  <si>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</si>
  <si>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</si>
  <si>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</si>
  <si>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</si>
  <si>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</si>
  <si>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</si>
  <si>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</si>
  <si>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</si>
  <si>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</si>
  <si>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</si>
  <si>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</si>
  <si>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</si>
  <si>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</si>
  <si>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</si>
  <si>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</si>
  <si>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</si>
  <si>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</si>
  <si>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</si>
  <si>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</si>
  <si>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</si>
  <si>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</si>
  <si>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</si>
  <si>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</si>
  <si>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</si>
  <si>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</si>
  <si>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</si>
  <si>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</si>
  <si>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</si>
  <si>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</si>
  <si>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</si>
  <si>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</si>
  <si>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</si>
  <si>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</si>
  <si>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</si>
  <si>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</si>
  <si>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</si>
  <si>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</si>
  <si>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</si>
  <si>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</si>
  <si>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</si>
  <si>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</si>
  <si>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</si>
  <si>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</si>
  <si>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</si>
  <si>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</si>
  <si>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</si>
  <si>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</si>
  <si>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</si>
  <si>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</si>
  <si>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</si>
  <si>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</si>
  <si>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</si>
  <si>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</si>
  <si>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</si>
  <si>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</si>
  <si>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</si>
  <si>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</si>
  <si>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</si>
  <si>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</si>
  <si>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</si>
  <si>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</si>
  <si>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</si>
  <si>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</si>
  <si>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</si>
  <si>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</si>
  <si>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</si>
  <si>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</si>
  <si>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</si>
  <si>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</si>
  <si>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</si>
  <si>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</si>
  <si>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</si>
  <si>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</si>
  <si>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</si>
  <si>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</si>
  <si>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</si>
  <si>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</si>
  <si>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</si>
  <si>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</si>
  <si>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</si>
  <si>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</si>
  <si>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</si>
  <si>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</si>
  <si>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</si>
  <si>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</si>
  <si>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</si>
  <si>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</si>
  <si>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</si>
  <si>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</si>
  <si>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</si>
  <si>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</si>
  <si>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</si>
  <si>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</si>
  <si>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</si>
  <si>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</si>
  <si>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</si>
  <si>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</si>
  <si>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</si>
  <si>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</si>
  <si>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</si>
  <si>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</si>
  <si>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</si>
  <si>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</si>
  <si>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</si>
  <si>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</si>
  <si>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</si>
  <si>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</si>
  <si>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</si>
  <si>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</si>
  <si>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</si>
  <si>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</si>
  <si>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</si>
  <si>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</si>
  <si>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</si>
  <si>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</si>
  <si>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</si>
  <si>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</si>
  <si>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</si>
  <si>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</si>
  <si>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</si>
  <si>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</si>
  <si>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</si>
  <si>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</si>
  <si>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</si>
  <si>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</si>
  <si>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</si>
  <si>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</si>
  <si>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</si>
  <si>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</si>
  <si>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</si>
  <si>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</si>
  <si>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</si>
  <si>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</si>
  <si>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</si>
  <si>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</si>
  <si>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</si>
  <si>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</si>
  <si>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</si>
  <si>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</si>
  <si>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</si>
  <si>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</si>
  <si>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</si>
  <si>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</si>
  <si>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</si>
  <si>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</si>
  <si>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</si>
  <si>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</si>
  <si>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</si>
  <si>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</si>
  <si>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</si>
  <si>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</si>
  <si>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</si>
  <si>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</si>
  <si>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</si>
  <si>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</si>
  <si>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</si>
  <si>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</si>
  <si>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</si>
  <si>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</si>
  <si>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</si>
  <si>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</si>
  <si>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</si>
  <si>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</si>
  <si>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</si>
  <si>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</si>
  <si>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</si>
  <si>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</si>
  <si>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</si>
  <si>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</si>
  <si>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</si>
  <si>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</si>
  <si>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</si>
  <si>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</si>
  <si>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</si>
  <si>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</si>
  <si>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</si>
  <si>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</si>
  <si>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</si>
  <si>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</si>
  <si>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</si>
  <si>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</si>
  <si>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</si>
  <si>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</si>
  <si>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</si>
  <si>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</si>
  <si>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</si>
  <si>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</si>
  <si>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</si>
  <si>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</si>
  <si>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</si>
  <si>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</si>
  <si>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</si>
  <si>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</si>
  <si>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</si>
  <si>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</si>
  <si>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</si>
  <si>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</si>
  <si>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</si>
  <si>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</si>
  <si>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</si>
  <si>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</si>
  <si>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</si>
  <si>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</si>
  <si>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</si>
  <si>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</si>
  <si>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</si>
  <si>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</si>
  <si>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</si>
  <si>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</si>
  <si>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</si>
  <si>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</si>
  <si>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</si>
  <si>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</si>
  <si>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</si>
  <si>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</si>
  <si>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</si>
  <si>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</si>
  <si>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</si>
  <si>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</si>
  <si>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</si>
  <si>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</si>
  <si>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</si>
  <si>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</si>
  <si>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</si>
  <si>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</si>
  <si>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</si>
  <si>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</si>
  <si>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</si>
  <si>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</si>
  <si>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</si>
  <si>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</si>
  <si>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</si>
  <si>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</si>
  <si>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</si>
  <si>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</si>
  <si>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</si>
  <si>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</si>
  <si>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</si>
  <si>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</si>
  <si>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</si>
  <si>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</si>
  <si>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</si>
  <si>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</si>
  <si>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</si>
  <si>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</si>
  <si>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</si>
  <si>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</si>
  <si>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</si>
  <si>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</si>
  <si>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</si>
  <si>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</si>
  <si>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</si>
  <si>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</si>
  <si>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</si>
  <si>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</si>
  <si>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</si>
  <si>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</si>
  <si>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</si>
  <si>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</si>
  <si>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</si>
  <si>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</si>
  <si>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</si>
  <si>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</si>
  <si>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</si>
  <si>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</si>
  <si>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</si>
  <si>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</si>
  <si>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</si>
  <si>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</si>
  <si>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</si>
  <si>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</si>
  <si>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</si>
  <si>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</si>
  <si>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</si>
  <si>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</si>
  <si>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</si>
  <si>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</si>
  <si>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</si>
  <si>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</si>
  <si>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</si>
  <si>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</si>
  <si>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</si>
  <si>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</si>
  <si>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</si>
  <si>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</si>
  <si>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</si>
  <si>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</si>
  <si>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</si>
  <si>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</si>
  <si>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</si>
  <si>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</si>
  <si>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</si>
  <si>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</si>
  <si>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</si>
  <si>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</si>
  <si>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</si>
  <si>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</si>
  <si>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</si>
  <si>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</si>
  <si>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</si>
  <si>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</si>
  <si>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</si>
  <si>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</si>
  <si>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</si>
  <si>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</si>
  <si>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</si>
  <si>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</si>
  <si>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</si>
  <si>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</si>
  <si>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</si>
  <si>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</si>
  <si>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</si>
  <si>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</si>
  <si>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</si>
  <si>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</si>
  <si>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</si>
  <si>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</si>
  <si>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</si>
  <si>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</si>
  <si>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</si>
  <si>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</si>
  <si>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</si>
  <si>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</si>
  <si>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</si>
  <si>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</si>
  <si>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</si>
  <si>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</si>
  <si>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</si>
  <si>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</si>
  <si>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</si>
  <si>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</si>
  <si>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</si>
  <si>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</si>
  <si>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</si>
  <si>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</si>
  <si>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</si>
  <si>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</si>
  <si>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</si>
  <si>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</si>
  <si>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</si>
  <si>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</si>
  <si>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</si>
  <si>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</si>
  <si>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</si>
  <si>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</si>
  <si>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</si>
  <si>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</si>
  <si>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</si>
  <si>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</si>
  <si>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</si>
  <si>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</si>
  <si>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</si>
  <si>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</si>
  <si>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</si>
  <si>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</si>
  <si>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</si>
  <si>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</si>
  <si>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</si>
  <si>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</si>
  <si>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</si>
  <si>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</si>
  <si>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</si>
  <si>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</si>
  <si>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</si>
  <si>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</si>
  <si>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</si>
  <si>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</si>
  <si>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</si>
  <si>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</si>
  <si>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</si>
  <si>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</si>
  <si>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</si>
  <si>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</si>
  <si>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</si>
  <si>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</si>
  <si>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</si>
  <si>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</si>
  <si>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</si>
  <si>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</si>
  <si>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</si>
  <si>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</si>
  <si>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</si>
  <si>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</si>
  <si>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</si>
  <si>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</si>
  <si>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</si>
  <si>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</si>
  <si>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</si>
  <si>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</si>
  <si>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</si>
  <si>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</si>
  <si>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</si>
  <si>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</si>
  <si>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</si>
  <si>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</si>
  <si>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</si>
  <si>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</si>
  <si>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</si>
  <si>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</si>
  <si>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</si>
  <si>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</si>
  <si>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</si>
  <si>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</si>
  <si>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</si>
  <si>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</si>
  <si>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</si>
  <si>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</si>
  <si>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</si>
  <si>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</si>
  <si>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</si>
  <si>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</si>
  <si>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</si>
  <si>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</si>
  <si>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</si>
  <si>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</si>
  <si>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</si>
  <si>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</si>
  <si>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</si>
  <si>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</si>
  <si>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</si>
  <si>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</si>
  <si>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</si>
  <si>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</si>
  <si>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</si>
  <si>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</si>
  <si>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</si>
  <si>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</si>
  <si>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</si>
  <si>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</si>
  <si>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</si>
  <si>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</si>
  <si>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</si>
  <si>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</si>
  <si>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</si>
  <si>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</si>
  <si>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</si>
  <si>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</si>
  <si>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</si>
  <si>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</si>
  <si>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</si>
  <si>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</si>
  <si>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</si>
  <si>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</si>
  <si>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</si>
  <si>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</si>
  <si>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</si>
  <si>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</si>
  <si>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</si>
  <si>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</si>
  <si>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</si>
  <si>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</si>
  <si>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</si>
  <si>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</si>
  <si>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</si>
  <si>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</si>
  <si>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</si>
  <si>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</si>
  <si>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</si>
  <si>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</si>
  <si>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</si>
  <si>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</si>
  <si>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</si>
  <si>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</si>
  <si>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</si>
  <si>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</si>
  <si>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</si>
  <si>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</si>
  <si>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</si>
  <si>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</si>
  <si>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</si>
  <si>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</si>
  <si>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</si>
  <si>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</si>
  <si>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</si>
  <si>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</si>
  <si>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</si>
  <si>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</si>
  <si>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</si>
  <si>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</si>
  <si>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</si>
  <si>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</si>
  <si>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</si>
  <si>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</si>
  <si>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</si>
  <si>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</si>
  <si>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</si>
  <si>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</si>
  <si>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</si>
  <si>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</si>
  <si>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</si>
  <si>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</si>
  <si>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</si>
  <si>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</si>
  <si>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</si>
  <si>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</si>
  <si>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</si>
  <si>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</si>
  <si>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</si>
  <si>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</si>
  <si>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</si>
  <si>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</si>
  <si>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</si>
  <si>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</si>
  <si>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</si>
  <si>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</si>
  <si>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</si>
  <si>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</si>
  <si>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</si>
  <si>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</si>
  <si>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</si>
  <si>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</si>
  <si>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</si>
  <si>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</si>
  <si>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</si>
  <si>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</si>
  <si>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</si>
  <si>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</si>
  <si>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</si>
  <si>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</si>
  <si>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</si>
  <si>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</si>
  <si>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</si>
  <si>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</si>
  <si>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</si>
  <si>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</si>
  <si>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</si>
  <si>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</si>
  <si>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</si>
  <si>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</si>
  <si>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</si>
  <si>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</si>
  <si>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</si>
  <si>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</si>
  <si>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</si>
  <si>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</si>
  <si>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</si>
  <si>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</si>
  <si>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</si>
  <si>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</si>
  <si>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</si>
  <si>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</si>
  <si>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</si>
  <si>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</si>
  <si>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</si>
  <si>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</si>
  <si>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</si>
  <si>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</si>
  <si>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</si>
  <si>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</si>
  <si>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</si>
  <si>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</si>
  <si>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</si>
  <si>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</si>
  <si>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</si>
  <si>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</si>
  <si>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</si>
  <si>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</si>
  <si>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</si>
  <si>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</si>
  <si>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</si>
  <si>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</si>
  <si>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</si>
  <si>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</si>
  <si>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</si>
  <si>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</si>
  <si>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</si>
  <si>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</si>
  <si>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</si>
  <si>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</si>
  <si>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</si>
  <si>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</si>
  <si>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</si>
  <si>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</si>
  <si>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</si>
  <si>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</si>
  <si>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</si>
  <si>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</si>
  <si>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</si>
  <si>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</si>
  <si>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</si>
  <si>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</si>
  <si>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</si>
  <si>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</si>
  <si>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</si>
  <si>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</si>
  <si>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</si>
  <si>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</si>
  <si>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</si>
  <si>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</si>
  <si>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</si>
  <si>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</si>
  <si>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</si>
  <si>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</si>
  <si>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</si>
  <si>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</si>
  <si>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</si>
  <si>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</si>
  <si>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</si>
  <si>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</si>
  <si>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</si>
  <si>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</si>
  <si>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</si>
  <si>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</si>
  <si>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</si>
  <si>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</si>
  <si>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</si>
  <si>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</si>
  <si>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</si>
  <si>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</si>
  <si>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</si>
  <si>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</si>
  <si>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</si>
  <si>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</si>
  <si>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</si>
  <si>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</si>
  <si>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</si>
  <si>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</si>
  <si>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</si>
  <si>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</si>
  <si>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</si>
  <si>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</si>
  <si>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</si>
  <si>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</si>
  <si>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</si>
  <si>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</si>
  <si>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</si>
  <si>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</si>
  <si>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</si>
  <si>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</si>
  <si>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</si>
  <si>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</si>
  <si>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</si>
  <si>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</si>
  <si>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</si>
  <si>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</si>
  <si>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</si>
  <si>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</si>
  <si>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</si>
  <si>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</si>
  <si>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</si>
  <si>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</si>
  <si>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</si>
  <si>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</si>
  <si>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</si>
  <si>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</si>
  <si>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</si>
  <si>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</si>
  <si>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</si>
  <si>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</si>
  <si>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</si>
  <si>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</si>
  <si>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</si>
  <si>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</si>
  <si>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</si>
  <si>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</si>
  <si>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</si>
  <si>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</si>
  <si>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</si>
  <si>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</si>
  <si>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</si>
  <si>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</si>
  <si>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</si>
  <si>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</si>
  <si>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</si>
  <si>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</si>
  <si>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</si>
  <si>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</si>
  <si>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</si>
  <si>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</si>
  <si>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</si>
  <si>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</si>
  <si>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</si>
  <si>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</si>
  <si>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</si>
  <si>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</si>
  <si>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</si>
  <si>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</si>
  <si>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</si>
  <si>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</si>
  <si>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</si>
  <si>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</si>
  <si>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</si>
  <si>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</si>
  <si>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</si>
  <si>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</si>
  <si>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</si>
  <si>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</si>
  <si>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</si>
  <si>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</si>
  <si>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</si>
  <si>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</si>
  <si>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</si>
  <si>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</si>
  <si>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</si>
  <si>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</si>
  <si>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</si>
  <si>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</si>
  <si>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</si>
  <si>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</si>
  <si>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</si>
  <si>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</si>
  <si>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</si>
  <si>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</si>
  <si>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</si>
  <si>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</si>
  <si>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</si>
  <si>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</si>
  <si>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</si>
  <si>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</si>
  <si>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</si>
  <si>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</si>
  <si>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</si>
  <si>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</si>
  <si>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</si>
  <si>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</si>
  <si>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</si>
  <si>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</si>
  <si>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</si>
  <si>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</si>
  <si>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</si>
  <si>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</si>
  <si>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</si>
  <si>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</si>
  <si>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</si>
  <si>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</si>
  <si>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</si>
  <si>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</si>
  <si>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</si>
  <si>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</si>
  <si>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</si>
  <si>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</si>
  <si>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</si>
  <si>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</si>
  <si>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</si>
  <si>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</si>
  <si>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</si>
  <si>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</si>
  <si>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</si>
  <si>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</si>
  <si>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</si>
  <si>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</si>
  <si>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</si>
  <si>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</si>
  <si>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</si>
  <si>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</si>
  <si>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</si>
  <si>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</si>
  <si>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</si>
  <si>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</si>
  <si>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</si>
  <si>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</si>
  <si>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</si>
  <si>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</si>
  <si>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</si>
  <si>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</si>
  <si>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</si>
  <si>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</si>
  <si>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</si>
  <si>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</si>
  <si>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</si>
  <si>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</si>
  <si>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</si>
  <si>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</si>
  <si>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</si>
  <si>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</si>
  <si>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</si>
  <si>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</si>
  <si>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</si>
  <si>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</si>
  <si>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</si>
  <si>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</si>
  <si>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</si>
  <si>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</si>
  <si>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</si>
  <si>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</si>
  <si>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</si>
  <si>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</si>
  <si>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</si>
  <si>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</si>
  <si>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</si>
  <si>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</si>
  <si>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</si>
  <si>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</si>
  <si>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</si>
  <si>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</si>
  <si>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</si>
  <si>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</si>
  <si>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</si>
  <si>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</si>
  <si>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</si>
  <si>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</si>
  <si>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</si>
  <si>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</si>
  <si>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</si>
  <si>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</si>
  <si>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</si>
  <si>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</si>
  <si>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</si>
  <si>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</si>
  <si>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</si>
  <si>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</si>
  <si>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</si>
  <si>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</si>
  <si>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</si>
  <si>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</si>
  <si>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</si>
  <si>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</si>
  <si>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</si>
  <si>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</si>
  <si>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</si>
  <si>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</si>
  <si>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</si>
  <si>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</si>
  <si>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</si>
  <si>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</si>
  <si>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</si>
  <si>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</si>
  <si>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</si>
  <si>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</si>
  <si>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</si>
  <si>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</si>
  <si>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</si>
  <si>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</si>
  <si>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</si>
  <si>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</si>
  <si>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</si>
  <si>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</si>
  <si>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</si>
  <si>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</si>
  <si>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</si>
  <si>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</si>
  <si>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</si>
  <si>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</si>
  <si>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</si>
  <si>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</si>
  <si>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</si>
  <si>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</si>
  <si>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</si>
  <si>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</si>
  <si>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</si>
  <si>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</si>
  <si>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</si>
  <si>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</si>
  <si>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</si>
  <si>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</si>
  <si>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</si>
  <si>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</si>
  <si>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</si>
  <si>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</si>
  <si>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</si>
  <si>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</si>
  <si>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</si>
  <si>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</si>
  <si>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</si>
  <si>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</si>
  <si>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</si>
  <si>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</si>
  <si>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</si>
  <si>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</si>
  <si>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</si>
  <si>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</si>
  <si>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</si>
  <si>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</si>
  <si>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</si>
  <si>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</si>
  <si>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</si>
  <si>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</si>
  <si>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</si>
  <si>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</si>
  <si>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</si>
  <si>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</si>
  <si>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</si>
  <si>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</si>
  <si>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</si>
  <si>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</si>
  <si>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</si>
  <si>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</si>
  <si>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</si>
  <si>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</si>
  <si>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</si>
  <si>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</si>
  <si>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</si>
  <si>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</si>
  <si>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</si>
  <si>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</si>
  <si>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</si>
  <si>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</si>
  <si>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</si>
  <si>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</si>
  <si>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</si>
  <si>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</si>
  <si>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</si>
  <si>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</si>
  <si>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</si>
  <si>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</si>
  <si>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</si>
  <si>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</si>
  <si>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</si>
  <si>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</si>
  <si>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</si>
  <si>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</si>
  <si>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</si>
  <si>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</si>
  <si>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</si>
  <si>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</si>
  <si>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</si>
  <si>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</si>
  <si>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</si>
  <si>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</si>
  <si>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</si>
  <si>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</si>
  <si>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</si>
  <si>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</si>
  <si>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</si>
  <si>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</si>
  <si>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</si>
  <si>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</si>
  <si>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</si>
  <si>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</si>
  <si>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</si>
  <si>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</si>
  <si>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</si>
  <si>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</si>
  <si>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</si>
  <si>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</si>
  <si>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</si>
  <si>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</si>
  <si>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</si>
  <si>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</si>
  <si>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</si>
  <si>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</si>
  <si>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</si>
  <si>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</si>
  <si>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</si>
  <si>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</si>
  <si>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</si>
  <si>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</si>
  <si>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</si>
  <si>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</si>
  <si>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</si>
  <si>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</si>
  <si>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</si>
  <si>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</si>
  <si>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</si>
  <si>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</si>
  <si>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</si>
  <si>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</si>
  <si>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</si>
  <si>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</si>
  <si>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</si>
  <si>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</si>
  <si>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</si>
  <si>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</si>
  <si>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</si>
  <si>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</si>
  <si>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</si>
  <si>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</si>
  <si>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</si>
  <si>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</si>
  <si>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</si>
  <si>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</si>
  <si>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</si>
  <si>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</si>
  <si>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</si>
  <si>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</si>
  <si>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</si>
  <si>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</si>
  <si>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</si>
  <si>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</si>
  <si>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</si>
  <si>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</si>
  <si>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</si>
  <si>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</si>
  <si>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</si>
  <si>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</si>
  <si>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</si>
  <si>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</si>
  <si>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</si>
  <si>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</si>
  <si>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</si>
  <si>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</si>
  <si>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</si>
  <si>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</si>
  <si>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</si>
  <si>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</si>
  <si>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</si>
  <si>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</si>
  <si>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</si>
  <si>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</si>
  <si>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</si>
  <si>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</si>
  <si>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</si>
  <si>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</si>
  <si>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</si>
  <si>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</si>
  <si>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</si>
  <si>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</si>
  <si>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</si>
  <si>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</si>
  <si>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</si>
  <si>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</si>
  <si>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</si>
  <si>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</si>
  <si>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</si>
  <si>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</si>
  <si>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</si>
  <si>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</si>
  <si>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</si>
  <si>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</si>
  <si>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</si>
  <si>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</si>
  <si>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</si>
  <si>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</si>
  <si>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</si>
  <si>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</si>
  <si>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</si>
  <si>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</si>
  <si>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</si>
  <si>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</si>
  <si>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</si>
  <si>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</si>
  <si>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</si>
  <si>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</si>
  <si>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</si>
  <si>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</si>
  <si>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</si>
  <si>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</si>
  <si>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</si>
  <si>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</si>
  <si>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</si>
  <si>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</si>
  <si>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</si>
  <si>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</si>
  <si>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</si>
  <si>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</si>
  <si>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</si>
  <si>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</si>
  <si>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</si>
  <si>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</si>
  <si>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</si>
  <si>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</si>
  <si>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</si>
  <si>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</si>
  <si>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</si>
  <si>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</si>
  <si>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</si>
  <si>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</si>
  <si>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</si>
  <si>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</si>
  <si>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</si>
  <si>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</si>
  <si>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</si>
  <si>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</si>
  <si>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</si>
  <si>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</si>
  <si>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</si>
  <si>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</si>
  <si>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</si>
  <si>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</si>
  <si>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</si>
  <si>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</si>
  <si>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</si>
  <si>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</si>
  <si>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</si>
  <si>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</si>
  <si>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</si>
  <si>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</si>
  <si>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</si>
  <si>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</si>
  <si>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</si>
  <si>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</si>
  <si>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</si>
  <si>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</si>
  <si>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</si>
  <si>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</si>
  <si>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</si>
  <si>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</si>
  <si>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</si>
  <si>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</si>
  <si>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</si>
  <si>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</si>
  <si>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</si>
  <si>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</si>
  <si>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</si>
  <si>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</si>
  <si>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</si>
  <si>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</si>
  <si>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</si>
  <si>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</si>
  <si>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</si>
  <si>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</si>
  <si>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</si>
  <si>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</si>
  <si>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</si>
  <si>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</si>
  <si>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</si>
  <si>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</si>
  <si>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</si>
  <si>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</si>
  <si>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</si>
  <si>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</si>
  <si>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</si>
  <si>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</si>
  <si>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</si>
  <si>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</si>
  <si>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</si>
  <si>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</si>
  <si>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</si>
  <si>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</si>
  <si>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</si>
  <si>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</si>
  <si>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</si>
  <si>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</si>
  <si>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</si>
  <si>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</si>
  <si>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</si>
  <si>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</si>
  <si>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</si>
  <si>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</si>
  <si>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</si>
  <si>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</si>
  <si>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</si>
  <si>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</si>
  <si>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</si>
  <si>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</si>
  <si>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</si>
  <si>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</si>
  <si>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</si>
  <si>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</si>
  <si>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</si>
  <si>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</si>
  <si>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</si>
  <si>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</si>
  <si>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</si>
  <si>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</si>
  <si>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</si>
  <si>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</si>
  <si>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</si>
  <si>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</si>
  <si>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</si>
  <si>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</si>
  <si>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</si>
  <si>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</si>
  <si>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</si>
  <si>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</si>
  <si>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</si>
  <si>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</si>
  <si>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</si>
  <si>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</si>
  <si>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</si>
  <si>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</si>
  <si>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</si>
  <si>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</si>
  <si>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</si>
  <si>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</si>
  <si>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</si>
  <si>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</si>
  <si>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</si>
  <si>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</si>
  <si>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</si>
  <si>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</si>
  <si>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</si>
  <si>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</si>
  <si>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</si>
  <si>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</si>
  <si>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</si>
  <si>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</si>
  <si>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</si>
  <si>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</si>
  <si>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</si>
  <si>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</si>
  <si>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</si>
  <si>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</si>
  <si>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</si>
  <si>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</si>
  <si>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</si>
  <si>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</si>
  <si>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</si>
  <si>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</si>
  <si>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</si>
  <si>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</si>
  <si>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</si>
  <si>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</si>
  <si>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</si>
  <si>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</si>
  <si>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</si>
  <si>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</si>
  <si>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</si>
  <si>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</si>
  <si>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</si>
  <si>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</si>
  <si>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</si>
  <si>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</si>
  <si>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</si>
  <si>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</si>
  <si>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</si>
  <si>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</si>
  <si>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</si>
  <si>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</si>
  <si>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</si>
  <si>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</si>
  <si>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</si>
  <si>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</si>
  <si>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</si>
  <si>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</si>
  <si>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</si>
  <si>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</si>
  <si>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</si>
  <si>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</si>
  <si>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</si>
  <si>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</si>
  <si>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</si>
  <si>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</si>
  <si>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</si>
  <si>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</si>
  <si>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</si>
  <si>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</si>
  <si>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</si>
  <si>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</si>
  <si>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</si>
  <si>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</si>
  <si>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</si>
  <si>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</si>
  <si>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</si>
  <si>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</si>
  <si>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</si>
  <si>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</si>
  <si>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</si>
  <si>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</si>
  <si>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</si>
  <si>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</si>
  <si>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</si>
  <si>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</si>
  <si>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</si>
  <si>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</si>
  <si>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</si>
  <si>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</si>
  <si>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</si>
  <si>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</si>
  <si>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</si>
  <si>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</si>
  <si>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</si>
  <si>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</si>
  <si>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</si>
  <si>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</si>
  <si>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</si>
  <si>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</si>
  <si>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</si>
  <si>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</si>
  <si>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</si>
  <si>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</si>
  <si>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</si>
  <si>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</si>
  <si>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</si>
  <si>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</si>
  <si>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</si>
  <si>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</si>
  <si>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</si>
  <si>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</si>
  <si>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</si>
  <si>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</si>
  <si>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</si>
  <si>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</si>
  <si>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</si>
  <si>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</si>
  <si>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</si>
  <si>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</si>
  <si>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</si>
  <si>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</si>
  <si>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</si>
  <si>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</si>
  <si>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</si>
  <si>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</si>
  <si>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</si>
  <si>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</si>
  <si>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</si>
  <si>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</si>
  <si>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</si>
  <si>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</si>
  <si>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</si>
  <si>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</si>
  <si>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</si>
  <si>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</si>
  <si>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</si>
  <si>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</si>
  <si>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</si>
  <si>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</si>
  <si>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</si>
  <si>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</si>
  <si>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</si>
  <si>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</si>
  <si>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</si>
  <si>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</si>
  <si>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</si>
  <si>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</si>
  <si>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</si>
  <si>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</si>
  <si>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</si>
  <si>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</si>
  <si>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</si>
  <si>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</si>
  <si>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</si>
  <si>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</si>
  <si>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</si>
  <si>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</si>
  <si>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</si>
  <si>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</si>
  <si>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</si>
  <si>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</si>
  <si>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</si>
  <si>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</si>
  <si>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</si>
  <si>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</si>
  <si>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</si>
  <si>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</si>
  <si>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</si>
  <si>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</si>
  <si>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</si>
  <si>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</si>
  <si>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</si>
  <si>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</si>
  <si>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</si>
  <si>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</si>
  <si>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</si>
  <si>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</si>
  <si>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</si>
  <si>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</si>
  <si>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</si>
  <si>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</si>
  <si>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</si>
  <si>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</si>
  <si>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</si>
  <si>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</si>
  <si>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</si>
  <si>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</si>
  <si>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</si>
  <si>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</si>
  <si>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</si>
  <si>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</si>
  <si>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</si>
  <si>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</si>
  <si>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</si>
  <si>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</si>
  <si>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</si>
  <si>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</si>
  <si>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</si>
  <si>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</si>
  <si>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</si>
  <si>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</si>
  <si>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</si>
  <si>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</si>
  <si>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</si>
  <si>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</si>
  <si>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</si>
  <si>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</si>
  <si>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</si>
  <si>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</si>
  <si>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</si>
  <si>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</si>
  <si>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</si>
  <si>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</si>
  <si>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</si>
  <si>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</si>
  <si>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</si>
  <si>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</si>
  <si>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</si>
  <si>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</si>
  <si>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</si>
  <si>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</si>
  <si>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</si>
  <si>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</si>
  <si>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</si>
  <si>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</si>
  <si>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</si>
  <si>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</si>
  <si>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</si>
  <si>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</si>
  <si>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</si>
  <si>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</si>
  <si>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</si>
  <si>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</si>
  <si>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</si>
  <si>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</si>
  <si>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</si>
  <si>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</si>
  <si>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</si>
  <si>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</si>
  <si>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</si>
  <si>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</si>
  <si>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</si>
  <si>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</si>
  <si>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</si>
  <si>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</si>
  <si>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</si>
  <si>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</si>
  <si>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</si>
  <si>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</si>
  <si>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</si>
  <si>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</si>
  <si>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</si>
  <si>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</si>
  <si>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</si>
  <si>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</si>
  <si>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</si>
  <si>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</si>
  <si>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</si>
  <si>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</si>
  <si>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</si>
  <si>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</si>
  <si>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</si>
  <si>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</si>
  <si>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</si>
  <si>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</si>
  <si>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</si>
  <si>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</si>
  <si>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</si>
  <si>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</si>
  <si>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</si>
  <si>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</si>
  <si>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</si>
  <si>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</si>
  <si>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</si>
  <si>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</si>
  <si>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</si>
  <si>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</si>
  <si>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</si>
  <si>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</si>
  <si>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</si>
  <si>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</si>
  <si>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</si>
  <si>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</si>
  <si>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</si>
  <si>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</si>
  <si>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</si>
  <si>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</si>
  <si>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</si>
  <si>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</si>
  <si>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</si>
  <si>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</si>
  <si>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</si>
  <si>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</si>
  <si>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</si>
  <si>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</si>
  <si>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</si>
  <si>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</si>
  <si>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</si>
  <si>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</si>
  <si>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</si>
  <si>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</si>
  <si>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</si>
  <si>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</si>
  <si>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</si>
  <si>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</si>
  <si>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</si>
  <si>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</si>
  <si>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</si>
  <si>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</si>
  <si>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</si>
  <si>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</si>
  <si>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</si>
  <si>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</si>
  <si>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</si>
  <si>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</si>
  <si>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</si>
  <si>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</si>
  <si>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</si>
  <si>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</si>
  <si>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</si>
  <si>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</si>
  <si>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</si>
  <si>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</si>
  <si>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</si>
  <si>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</si>
  <si>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</si>
  <si>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</si>
  <si>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</si>
  <si>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</si>
  <si>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</si>
  <si>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</si>
  <si>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</si>
  <si>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</si>
  <si>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</si>
  <si>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</si>
  <si>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</si>
  <si>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</si>
  <si>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</si>
  <si>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</si>
  <si>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</si>
  <si>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</si>
  <si>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</si>
  <si>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</si>
  <si>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</si>
  <si>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</si>
  <si>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</si>
  <si>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</si>
  <si>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</si>
  <si>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</si>
  <si>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</si>
  <si>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</si>
  <si>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</si>
  <si>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</si>
  <si>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</si>
  <si>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</si>
  <si>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</si>
  <si>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</si>
  <si>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</si>
  <si>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</si>
  <si>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</si>
  <si>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</si>
  <si>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</si>
  <si>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</si>
  <si>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</si>
  <si>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</si>
  <si>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</si>
  <si>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</si>
  <si>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</si>
  <si>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</si>
  <si>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</si>
  <si>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</si>
  <si>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</si>
  <si>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</si>
  <si>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</si>
  <si>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</si>
  <si>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</si>
  <si>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</si>
  <si>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</si>
  <si>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</si>
  <si>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</si>
  <si>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</si>
  <si>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</si>
  <si>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</si>
  <si>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</si>
  <si>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</si>
  <si>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</si>
  <si>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</si>
  <si>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</si>
  <si>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</si>
  <si>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</si>
  <si>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</si>
  <si>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</si>
  <si>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</si>
  <si>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</si>
  <si>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</si>
  <si>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</si>
  <si>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</si>
  <si>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</si>
  <si>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</si>
  <si>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</si>
  <si>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</si>
  <si>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</si>
  <si>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</si>
  <si>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</si>
  <si>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</si>
  <si>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</si>
  <si>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</si>
  <si>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</si>
  <si>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</si>
  <si>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</si>
  <si>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</si>
  <si>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</si>
  <si>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</si>
  <si>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</si>
  <si>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</si>
  <si>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</si>
  <si>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</si>
  <si>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</si>
  <si>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</si>
  <si>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</si>
  <si>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</si>
  <si>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</si>
  <si>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</si>
  <si>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</si>
  <si>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</si>
  <si>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</si>
  <si>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</si>
  <si>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</si>
  <si>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</si>
  <si>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</si>
  <si>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</si>
  <si>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</si>
  <si>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</si>
  <si>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</si>
  <si>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</si>
  <si>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</si>
  <si>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</si>
  <si>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</si>
  <si>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</si>
  <si>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</si>
  <si>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</si>
  <si>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</si>
  <si>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</si>
  <si>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</si>
  <si>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</si>
  <si>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</si>
  <si>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</si>
  <si>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</si>
  <si>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</si>
  <si>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</si>
  <si>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</si>
  <si>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</si>
  <si>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</si>
  <si>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</si>
  <si>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</si>
  <si>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</si>
  <si>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</si>
  <si>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</si>
  <si>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</si>
  <si>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</si>
  <si>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</si>
  <si>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</si>
  <si>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</si>
  <si>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</si>
  <si>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</si>
  <si>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</si>
  <si>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</si>
  <si>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</si>
  <si>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</si>
  <si>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</si>
  <si>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</si>
  <si>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</si>
  <si>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</si>
  <si>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</si>
  <si>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</si>
  <si>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</si>
  <si>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</si>
  <si>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</si>
  <si>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</si>
  <si>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</si>
  <si>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</si>
  <si>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</si>
  <si>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</si>
  <si>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</si>
  <si>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</si>
  <si>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</si>
  <si>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</si>
  <si>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</si>
  <si>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</si>
  <si>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</si>
  <si>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</si>
  <si>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</si>
  <si>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</si>
  <si>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</si>
  <si>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</si>
  <si>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</si>
  <si>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</si>
  <si>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</si>
  <si>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</si>
  <si>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</si>
  <si>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</si>
  <si>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</si>
  <si>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</si>
  <si>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</si>
  <si>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</si>
  <si>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</si>
  <si>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</si>
  <si>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</si>
  <si>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</si>
  <si>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</si>
  <si>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</si>
  <si>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</si>
  <si>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</si>
  <si>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</si>
  <si>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</si>
  <si>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</si>
  <si>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</si>
  <si>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</si>
  <si>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</si>
  <si>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</si>
  <si>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</si>
  <si>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</si>
  <si>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</si>
  <si>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</si>
  <si>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</si>
  <si>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</si>
  <si>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</si>
  <si>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</si>
  <si>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</si>
  <si>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</si>
  <si>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</si>
  <si>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</si>
  <si>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</si>
  <si>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</si>
  <si>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</si>
  <si>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</si>
  <si>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</si>
  <si>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</si>
  <si>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</si>
  <si>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</si>
  <si>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</si>
  <si>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</si>
  <si>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</si>
  <si>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</si>
  <si>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</si>
  <si>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</si>
  <si>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</si>
  <si>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</si>
  <si>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</si>
  <si>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</si>
  <si>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</si>
  <si>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</si>
  <si>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</si>
  <si>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</si>
  <si>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</si>
  <si>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</si>
  <si>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</si>
  <si>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</si>
  <si>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</si>
  <si>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</si>
  <si>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</si>
  <si>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</si>
  <si>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</si>
  <si>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</si>
  <si>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</si>
  <si>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</si>
  <si>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</si>
  <si>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</si>
  <si>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</si>
  <si>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</si>
  <si>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</si>
  <si>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</si>
  <si>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</si>
  <si>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</si>
  <si>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</si>
  <si>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</si>
  <si>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</si>
  <si>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</si>
  <si>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</si>
  <si>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</si>
  <si>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</si>
  <si>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</si>
  <si>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</si>
  <si>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</si>
  <si>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</si>
  <si>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</si>
  <si>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</si>
  <si>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</si>
  <si>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</si>
  <si>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</si>
  <si>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</si>
  <si>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</si>
  <si>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</si>
  <si>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</si>
  <si>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</si>
  <si>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</si>
  <si>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</si>
  <si>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</si>
  <si>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</si>
  <si>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</si>
  <si>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</si>
  <si>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</si>
  <si>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</si>
  <si>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</si>
  <si>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</si>
  <si>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</si>
  <si>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</si>
  <si>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</si>
  <si>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</si>
  <si>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</si>
  <si>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</si>
  <si>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</si>
  <si>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</si>
  <si>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</si>
  <si>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</si>
  <si>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</si>
  <si>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</si>
  <si>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</si>
  <si>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</si>
  <si>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</si>
  <si>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</si>
  <si>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</si>
  <si>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</si>
  <si>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</si>
  <si>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</si>
  <si>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</si>
  <si>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</si>
  <si>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</si>
  <si>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</si>
  <si>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</si>
  <si>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</si>
  <si>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</si>
  <si>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</si>
  <si>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</si>
  <si>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</si>
  <si>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</si>
  <si>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</si>
  <si>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</si>
  <si>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</si>
  <si>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</si>
  <si>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</si>
  <si>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</si>
  <si>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</si>
  <si>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</si>
  <si>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</si>
  <si>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</si>
  <si>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</si>
  <si>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</si>
  <si>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</si>
  <si>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</si>
  <si>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</si>
  <si>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</si>
  <si>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</si>
  <si>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</si>
  <si>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</si>
  <si>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</si>
  <si>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</si>
  <si>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</si>
  <si>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</si>
  <si>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</si>
  <si>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</si>
  <si>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</si>
  <si>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</si>
  <si>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</si>
  <si>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</si>
  <si>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</si>
  <si>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</si>
  <si>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</si>
  <si>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</si>
  <si>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</si>
  <si>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</si>
  <si>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</si>
  <si>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</si>
  <si>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</si>
  <si>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</si>
  <si>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</si>
  <si>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</si>
  <si>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</si>
  <si>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</si>
  <si>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</si>
  <si>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</si>
  <si>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</si>
  <si>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</si>
  <si>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</si>
  <si>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</si>
  <si>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</si>
  <si>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</si>
  <si>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</si>
  <si>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</si>
  <si>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</si>
  <si>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</si>
  <si>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</si>
  <si>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</si>
  <si>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</si>
  <si>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</si>
  <si>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</si>
  <si>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</si>
  <si>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</si>
  <si>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</si>
  <si>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</si>
  <si>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</si>
  <si>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</si>
  <si>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</si>
  <si>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</si>
  <si>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</si>
  <si>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</si>
  <si>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</si>
  <si>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</si>
  <si>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</si>
  <si>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</si>
  <si>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</si>
  <si>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</si>
  <si>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</si>
  <si>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</si>
  <si>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</si>
  <si>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</si>
  <si>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</si>
  <si>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</si>
  <si>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</si>
  <si>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</si>
  <si>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</si>
  <si>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</si>
  <si>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</si>
  <si>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</si>
  <si>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</si>
  <si>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</si>
  <si>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</si>
  <si>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</si>
  <si>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</si>
  <si>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</si>
  <si>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</si>
  <si>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</si>
  <si>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</si>
  <si>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</si>
  <si>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</si>
  <si>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</si>
  <si>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</si>
  <si>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</si>
  <si>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</si>
  <si>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</si>
  <si>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</si>
  <si>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</si>
  <si>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</si>
  <si>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</si>
  <si>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</si>
  <si>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</si>
  <si>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</si>
  <si>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</si>
  <si>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</si>
  <si>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</si>
  <si>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</si>
  <si>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</si>
  <si>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</si>
  <si>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</si>
  <si>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</si>
  <si>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</si>
  <si>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</si>
  <si>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</si>
  <si>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</si>
  <si>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</si>
  <si>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</si>
  <si>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</si>
  <si>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</si>
  <si>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</si>
  <si>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</si>
  <si>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</si>
  <si>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</si>
  <si>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</si>
  <si>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</si>
  <si>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</si>
  <si>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</si>
  <si>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</si>
  <si>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</si>
  <si>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</si>
  <si>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</si>
  <si>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</si>
  <si>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</si>
  <si>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</si>
  <si>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</si>
  <si>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</si>
  <si>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</si>
  <si>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</si>
  <si>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</si>
  <si>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</si>
  <si>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</si>
  <si>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</si>
  <si>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</si>
  <si>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</si>
  <si>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</si>
  <si>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</si>
  <si>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</si>
  <si>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</si>
  <si>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</si>
  <si>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</si>
  <si>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</si>
  <si>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</si>
  <si>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</si>
  <si>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</si>
  <si>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</si>
  <si>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</si>
  <si>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</si>
  <si>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</si>
  <si>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</si>
  <si>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</si>
  <si>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</si>
  <si>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</si>
  <si>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</si>
  <si>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</si>
  <si>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</si>
  <si>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</si>
  <si>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</si>
  <si>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</si>
  <si>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</si>
  <si>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</si>
  <si>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</si>
  <si>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</si>
  <si>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</si>
  <si>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</si>
  <si>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</si>
  <si>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</si>
  <si>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</si>
  <si>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</si>
  <si>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</si>
  <si>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</si>
  <si>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</si>
  <si>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</si>
  <si>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</si>
  <si>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</si>
  <si>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</si>
  <si>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</si>
  <si>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</si>
  <si>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</si>
  <si>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</si>
  <si>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</si>
  <si>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</si>
  <si>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 xml:space="preserve"> PCM-20250215-00000830 </t>
  </si>
  <si>
    <t>LTE site still down and  site located in aramco area access issue need special permission</t>
  </si>
  <si>
    <t>PCM-20251125-00001019</t>
  </si>
  <si>
    <t>90 m</t>
  </si>
  <si>
    <t xml:space="preserve">NO PCM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</si>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</sst>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5" totalsRowShown="0" headerRowDxfId="44" dataDxfId="43" headerRowBorderDxfId="41" tableBorderDxfId="42" totalsRowBorderDxfId="40">
  <autoFilter ref="A1:L3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323.66986689814803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45986.618292824074</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45986.618292824074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45986.618292824074</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45986.618292824074</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45986.618292824074</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45986.618292824074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45986.618292824074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45986.618292824074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45986.618292824074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45986.618292824074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45986.618292824074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45986.618292824074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45986.618292824074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45986.618292824074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45986.618292824074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45986.618292824074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45986.618292824074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45986.618292824074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45986.618292824074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45986.618292824074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45986.618292824074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45986.618292824074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45986.618292824074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45986.618292824074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45986.618292824074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45986.618292824074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45986.618292824074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45986.618292824074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45986.618292824074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45986.618292824074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45986.618292824074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45986.618292824074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45986.618292824074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45986.618292824074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45986.618292824074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45986.618292824074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45986.618292824074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45986.618292824074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45986.618292824074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45986.618292824074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45986.618292824074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45986.618292824074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45986.618292824074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45986.618292824074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45986.618292824074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45986.618292824074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45986.618292824074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45986.618292824074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45986.618292824074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45986.618292824074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45986.618292824074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45986.618292824074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45986.618292824074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45986.618292824074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45986.618292824074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45986.618292824074</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ADE288F1-0B58-4EEB-86E8-74CD0E05CD8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161.61845520833594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2.2308741898159496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0.18413807870820165</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55" t="str">
        <f>IFERROR(VLOOKUP(D6,DB!A:K,11,0),"")</f>
        <v/>
      </c>
      <c r="C6" s="18"/>
      <c r="D6" s="18"/>
      <c r="E6" s="102"/>
      <c r="F6" s="103"/>
      <c r="G6" s="104">
        <f ca="1">IFERROR(NOW()-F6,"-")</f>
        <v>45986.618292824074</v>
      </c>
      <c r="H6" s="103"/>
      <c r="I6" s="155" t="str">
        <f>IFERROR(VLOOKUP(D6,DB!A:F,6,0),"")</f>
        <v/>
      </c>
      <c r="J6" s="155" t="str">
        <f>IFERROR(VLOOKUP(D6,DB!A:G,7,0),"")</f>
        <v/>
      </c>
      <c r="K6" s="19"/>
      <c r="L6" s="155"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45986.618293171297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45986.618293171297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45986.618293171297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45986.618293171297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45986.618293171297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45986.618293171297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45986.618293171297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45986.618293171297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45986.618293171297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45986.618293171297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45986.618293171297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45986.618293171297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45986.618293171297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45986.618293171297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45986.618293171297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45986.618293171297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45986.618293171297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45986.618293171297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45986.618293171297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45986.618293171297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45986.618293171297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45986.618293171297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45986.618293171297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45986.618293171297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45986.618293171297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45986.618293171297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45986.618293171297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45986.618293171297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45986.618293171297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45986.618293171297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45986.618293171297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45986.618293171297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45986.618293171297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45986.618293171297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45986.618293171297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45986.618293171297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45986.618293171297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45986.618293171297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45986.618293171297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45986.618293171297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45986.618293171297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45986.618293171297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45986.618293171297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45986.618293171297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45986.618293171297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45986.618293171297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45986.618293171297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45986.618293171297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45986.618293171297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45986.618293171297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45986.618293171297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45986.618293171297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45986.618293171297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45986.618293171297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45986.618293171297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45986.618293171297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45986.618293171297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45986.618293171297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45986.618293171297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45986.618293171297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45986.618293171297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45986.618293171297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45986.618293171297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45986.618293171297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45986.618293171297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45986.618293171297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45986.618293171297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45986.618293171297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45986.618293171297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45986.618293171297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45986.618293171297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45986.618293171297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45986.618293171297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45986.618293171297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45986.618293171297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45986.618293171297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45986.618293171297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45986.618293171297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45986.618293171297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45986.618293171297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45986.618293171297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45986.618293171297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45986.618293171297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45986.618293171297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45986.618293171297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45986.618293171297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45986.618293171297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45986.618293171297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45986.618293171297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45986.618293171297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45986.618293171297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45986.618293171297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45986.618293171297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45986.618293171297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45986.618293171297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45986.618293171297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45986.618293171297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45986.618293171297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45986.618293171297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45986.618293171297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45986.618293171297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45986.618293171297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45986.618293171297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45986.618293171297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45986.618293171297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45986.618293171297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45986.618293171297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45986.618293171297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45986.618293171297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45986.618293171297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45986.618293171297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45986.618293171297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45986.618293171297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45986.618293171297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45986.618293171297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45986.618293171297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45986.618293171297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45986.618293171297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45986.618293171297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45986.618293171297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45986.618293171297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45986.618293171297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45986.618293171297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45986.618293171297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45986.618293171297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45986.618293171297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45986.618293171297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45986.618293171297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45986.618293171297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45986.618293171297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45986.618293171297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45986.618293171297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45986.618293171297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45986.618293171297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45986.618293171297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45986.618293171297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45986.618293171297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45986.618293171297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45986.618293171297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45986.618293171297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45986.618293171297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45986.618293171297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45986.618293171297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45986.618293171297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45986.618293171297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45986.618293171297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45986.618293171297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45986.618293171297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45986.618293171297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45986.618293171297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45986.618293171297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45986.618293171297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45986.618293171297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45986.618293171297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45986.618293171297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45986.618293171297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45986.618293171297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45986.618293171297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45986.618293171297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45986.618293171297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45986.618293171297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45986.618293171297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45986.618293171297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45986.618293171297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45986.618293171297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45986.618293171297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45986.618293171297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45986.618293171297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45986.618293171297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45986.618293171297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45986.618293171297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45986.618293171297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45986.618293171297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45986.618293171297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45986.618293171297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45986.618293171297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45986.618293171297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45986.618293171297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45986.618293171297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45986.618293171297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45986.618293171297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45986.618293171297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45986.618293171297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45986.618293171297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45986.618293171297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45986.618293171297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45986.618293171297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45986.618293171297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45986.618293171297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45986.618293171297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45986.618293171297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45986.618293171297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45986.618293171297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45986.618293171297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45986.618293171297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45986.618293171297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45986.618293171297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45986.618293171297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45986.618293171297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45986.618293171297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45986.618293171297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45986.618293171297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45986.618293171297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45986.618293171297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45986.618293171297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45986.618293171297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45986.618293171297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45986.618293171297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45986.618293171297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45986.618293171297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45986.618293171297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45986.618293171297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45986.618293171297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45986.618293171297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45986.618293171297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45986.618293171297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45986.618293171297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45986.618293171297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45986.618293171297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45986.618293171297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45986.618293171297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45986.618293171297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45986.618293171297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45986.618293171297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45986.618293171297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45986.618293171297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45986.618293171297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45986.618293171297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45986.618293171297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45986.618293171297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45986.618293171297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45986.618293171297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45986.618293171297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45986.618293171297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45986.618293171297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45986.618293171297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45986.618293171297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45986.618293171297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45986.618293171297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45986.618293171297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45986.618293171297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45986.618293171297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45986.618293171297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45986.618293171297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45986.618293171297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45986.618293171297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45986.618293171297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45986.618293171297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45986.618293171297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45986.618293171297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45986.618293171297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45986.618293171297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45986.618293171297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45986.618293171297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45986.618293171297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45986.618293171297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45986.618293171297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45986.618293171297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45986.618293171297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45986.618293171297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45986.618293171297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45986.618293171297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45986.618293171297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45986.618293171297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45986.618293171297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45986.618293171297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45986.618293171297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45986.618293171297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45986.618293171297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45986.618293171297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45986.618293171297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45986.618293171297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45986.618293171297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45986.618293171297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45986.618293171297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45986.618293171297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45986.618293171297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45986.618293171297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45986.618293171297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45986.618293171297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45986.618293171297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45986.618293171297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45986.618293171297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45986.618293171297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45986.618293171297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45986.618293171297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45986.618293171297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45986.618293171297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45986.618293171297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45986.618293171297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45986.618293171297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45986.618293171297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45986.618293171297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45986.618293171297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45986.618293171297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45986.618293171297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45986.618293171297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45986.618293171297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45986.618293171297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45986.618293171297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45986.618293171297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45986.618293171297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45986.618293171297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45986.618293171297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45986.618293171297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45986.618293171297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45986.618293171297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45986.618293171297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45986.618293171297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45986.618293171297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45986.618293171297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45986.618293171297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45986.618293171297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45986.618293171297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45986.618293171297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45986.618293171297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45986.618293171297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45986.618293171297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45986.618293171297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45986.618293171297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45986.618293171297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45986.618293171297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45986.618293171297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45986.618293171297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45986.618293171297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45986.618293171297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45986.618293171297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45986.618293171297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45986.618293171297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45986.618293171297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45986.618293171297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45986.618293171297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45986.618293171297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45986.618293171297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45986.618293171297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45986.618293171297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45986.618293171297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45986.618293171297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45986.618293171297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45986.618293171297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45986.618293171297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45986.618293171297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45986.618293171297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45986.618293171297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45986.618293171297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45986.618293171297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45986.618293171297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45986.618293171297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45986.618293171297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45986.618293171297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45986.618293171297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45986.618293171297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45986.618293171297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45986.618293171297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45986.618293171297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45986.618293171297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45986.618293171297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45986.618293171297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45986.618293171297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45986.618293171297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45986.618293171297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45986.618293171297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45986.618293171297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45986.618293171297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45986.618293171297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45986.618293171297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45986.618293171297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45986.618293171297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45986.618293171297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45986.618293171297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45986.618293171297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45986.618293171297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45986.618293171297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45986.618293171297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45986.618293171297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45986.618293171297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45986.618293171297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45986.618293171297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45986.618293171297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45986.618293171297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45986.618293171297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45986.618293171297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45986.618293171297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45986.618293171297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45986.618293171297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45986.618293171297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45986.618293171297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45986.618293171297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45986.618293171297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45986.618293171297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45986.618293171297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45986.618293171297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45986.618293171297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45986.618293171297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45986.618293171297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45986.618293171297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45986.618293171297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45986.618293171297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45986.618293171297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45986.618293171297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45986.618293171297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45986.618293171297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45986.618293171297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45986.618293171297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45986.618293171297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45986.618293171297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45986.618293171297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45986.618293171297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45986.618293171297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45986.618293171297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45986.618293171297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45986.618293171297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45986.618293171297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45986.618293171297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45986.618293171297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45986.618293171297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45986.618293171297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45986.618293171297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45986.618293171297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45986.618293171297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45986.618293171297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45986.618293171297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45986.618293171297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45986.618293171297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45986.618293171297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45986.618293171297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45986.618293171297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45986.618293171297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45986.618293171297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45986.618293171297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45986.618293171297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45986.618293171297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45986.618293171297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45986.618293171297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45986.618293171297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45986.618293171297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45986.618293171297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45986.618293171297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45986.618293171297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45986.618293171297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45986.618293171297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45986.618293171297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45986.618293171297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45986.618293171297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45986.618293171297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45986.618293171297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45986.618293171297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45986.618293171297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45986.618293171297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45986.618293171297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45986.618293171297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45986.618293171297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45986.618293171297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45986.618293171297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45986.618293171297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45986.618293171297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45986.618293171297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45986.618293171297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45986.618293171297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45986.618293171297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45986.618293171297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45986.618293171297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45986.618293171297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45986.618293171297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45986.618293171297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45986.618293171297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45986.618293171297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45986.618293171297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45986.618293171297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45986.618293171297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45986.618293171297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45986.618293171297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45986.618293171297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45986.618293171297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45986.618293171297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45986.618293171297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45986.618293171297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45986.618293171297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45986.618293171297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45986.618293171297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45986.618293171297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45986.618293171297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45986.618293171297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45986.618293171297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45986.618293171297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45986.618293171297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45986.618293171297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45986.618293171297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45986.618293171297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45986.618293171297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45986.618293171297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45986.618293171297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45986.618293171297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45986.618293171297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45986.618293171297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45986.618293171297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45986.618293171297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45986.618293171297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45986.618293171297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45986.618293171297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45986.618293171297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45986.618293171297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45986.618293171297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45986.618293171297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45986.618293171297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45986.618293171297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45986.618293171297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45986.618293171297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45986.618293171297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45986.618293171297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45986.618293171297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45986.618293171297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45986.618293171297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45986.618293171297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45986.618293171297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45986.618293171297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45986.618293171297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45986.618293171297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45986.618293171297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45986.618293171297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45986.618293171297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45986.618293171297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45986.618293171297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45986.618293171297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45986.618293171297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45986.618293171297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45986.618293171297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45986.618293171297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45986.618293171297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45986.618293171297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45986.618293171297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45986.618293171297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45986.618293171297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45986.618293171297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45986.618293171297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45986.618293171297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45986.618293171297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45986.618293171297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45986.618293171297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45986.618293171297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45986.618293171297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45986.618293171297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45986.618293171297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45986.618293171297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45986.618293171297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45986.618293171297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45986.618293171297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45986.618293171297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45986.618293171297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45986.618293171297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45986.618293171297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45986.618293171297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45986.618293171297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45986.618293171297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45986.618293171297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45986.618293171297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45986.618293171297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45986.618293171297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45986.618293171297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45986.618293171297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45986.618293171297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45986.618293171297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45986.618293171297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45986.618293171297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45986.618293171297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45986.618293171297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45986.618293171297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45986.618293171297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45986.618293171297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45986.618293171297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45986.618293171297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45986.618293171297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45986.618293171297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45986.618293171297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45986.618293171297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45986.618293171297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45986.618293171297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45986.618293171297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45986.618293171297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45986.618293171297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45986.618293171297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45986.618293171297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45986.618293171297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45986.618293171297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45986.618293171297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45986.618293171297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45986.618293171297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45986.618293171297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45986.618293171297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45986.618293171297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45986.618293171297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45986.618293171297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45986.618293171297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45986.618293171297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45986.618293171297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45986.618293171297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45986.618293171297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45986.618293171297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45986.618293171297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45986.618293171297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45986.618293171297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45986.618293171297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45986.618293171297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45986.618293171297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45986.618293171297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45986.618293171297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45986.618293171297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45986.618293171297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45986.618293171297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45986.618293171297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45986.618293171297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45986.618293171297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45986.618293171297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45986.618293171297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45986.618293171297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45986.618293171297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45986.618293171297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45986.618293171297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45986.618293171297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45986.618293171297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45986.618293171297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45986.618293171297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45986.618293171297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45986.618293171297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45986.618293171297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45986.618293171297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45986.618293171297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45986.618293171297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45986.618293171297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45986.618293171297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45986.618293171297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45986.618293171297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45986.618293171297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45986.618293171297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45986.618293171297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45986.618293171297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45986.618293171297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45986.618293171297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45986.618293171297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45986.618293171297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45986.618293171297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45986.618293171297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45986.618293171297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45986.618293171297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45986.618293171297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45986.618293171297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45986.618293171297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45986.618293171297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45986.618293171297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45986.618293171297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45986.618293171297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45986.618293171297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45986.618293171297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45986.618293171297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45986.618293171297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45986.618293171297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45986.618293171297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45986.618293171297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45986.618293171297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45986.618293171297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45986.618293171297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45986.618293171297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45986.618293171297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45986.618293171297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45986.618293171297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45986.618293171297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45986.618293171297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45986.618293171297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45986.618293171297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45986.618293171297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45986.618293171297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45986.618293171297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45986.618293171297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45986.618293171297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45986.618293171297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45986.618293171297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45986.618293171297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45986.618293171297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45986.618293171297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45986.618293171297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45986.618293171297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45986.618293171297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45986.618293171297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45986.618293171297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45986.618293171297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45986.618293171297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45986.618293171297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45986.618293171297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45986.618293171297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45986.618293171297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45986.618293171297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45986.618293171297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45986.618293171297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45986.618293171297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45986.618293171297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45986.618293171297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45986.618293171297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45986.618293171297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45986.618293171297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45986.618293171297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45986.618293171297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45986.618293171297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45986.618293171297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45986.618293171297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45986.618293171297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45986.618293171297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45986.618293171297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45986.618293171297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45986.618293171297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45986.618293171297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45986.618293171297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45986.618293171297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45986.618293171297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45986.618293171297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45986.618293171297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45986.618293171297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45986.618293171297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45986.618293171297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45986.618293171297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45986.618293171297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45986.618293171297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45986.618293171297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45986.618293171297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45986.618293171297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45986.618293171297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45986.618293171297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45986.618293171297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45986.618293171297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45986.618293171297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45986.618293171297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45986.618293171297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45986.618293171297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45986.618293171297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45986.618293171297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45986.618293171297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45986.618293171297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45986.618293171297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45986.618293171297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45986.618293171297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45986.618293171297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45986.618293171297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45986.618293171297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45986.618293171297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45986.618293171297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45986.618293171297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45986.618293171297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45986.618293171297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45986.618293171297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45986.618293171297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45986.618293171297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45986.618293171297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45986.618293171297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45986.618293171297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45986.618293171297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45986.618293171297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45986.618293171297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45986.618293171297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45986.618293171297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45986.618293171297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45986.618293171297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45986.618293171297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45986.618293171297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45986.618293171297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45986.618293171297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45986.618293171297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45986.618293171297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45986.618293171297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45986.618293171297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45986.618293171297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45986.618293171297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45986.618293171297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45986.618293171297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45986.618293171297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45986.618293171297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45986.618293171297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45986.618293171297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45986.618293171297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45986.618293171297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45986.618293171297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45986.618293171297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45986.618293171297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45986.618293171297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45986.618293171297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45986.618293171297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45986.618293171297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45986.618293171297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45986.618293171297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45986.618293171297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45986.618293171297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45986.618293171297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45986.618293171297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45986.618293171297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45986.618293171297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45986.618293171297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45986.618293171297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45986.618293171297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45986.618293171297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45986.618293171297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45986.618293171297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45986.618293171297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45986.618293171297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45986.618293171297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45986.618293171297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45986.618293171297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45986.618293171297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45986.618293171297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45986.618293171297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45986.618293171297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45986.618293171297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45986.618293171297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45986.618293171297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45986.618293171297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45986.618293171297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45986.618293171297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45986.618293171297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45986.618293171297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45986.618293171297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45986.618293171297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45986.618293171297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45986.618293171297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45986.618293171297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45986.618293171297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45986.618293171297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45986.618293171297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45986.618293171297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45986.618293171297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45986.618293171297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45986.618293171297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45986.618293171297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45986.618293171297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45986.618293171297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45986.618293171297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45986.618293171297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45986.618293171297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45986.618293171297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45986.618293171297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45986.618293171297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45986.618293171297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45986.618293171297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45986.618293171297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45986.618293171297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45986.618293171297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45986.618293171297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45986.618293171297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45986.618293171297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45986.618293171297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45986.618293171297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45986.618293171297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45986.618293171297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45986.618293171297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45986.618293171297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45986.618293171297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45986.618293171297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45986.618293171297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45986.618293171297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45986.618293171297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45986.618293171297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45986.618293171297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45986.618293171297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45986.618293171297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45986.618293171297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45986.618293171297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45986.618293171297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45986.618293171297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45986.618293171297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45986.618293171297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45986.618293171297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45986.618293171297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45986.618293171297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45986.618293171297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45986.618293171297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45986.618293171297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45986.618293171297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45986.618293171297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45986.618293171297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45986.618293171297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45986.618293171297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45986.618293171297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45986.618293171297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45986.618293171297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45986.618293171297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45986.618293171297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45986.618293171297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45986.618293171297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45986.618293171297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45986.618293171297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45986.618293171297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45986.618293171297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45986.618293171297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45986.618293171297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45986.618293171297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45986.618293171297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45986.618293171297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45986.618293171297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45986.618293171297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45986.618293171297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45986.618293171297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45986.618293171297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45986.618293171297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45986.618293171297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45986.618293171297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45986.618293171297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45986.618293171297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45986.618293171297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45986.618293171297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45986.618293171297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45986.618293171297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45986.618293171297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45986.618293171297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45986.618293171297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45986.618293171297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45986.618293171297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45986.618293171297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45986.618293171297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45986.618293171297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45986.618293171297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45986.618293171297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45986.618293171297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45986.618293171297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45986.618293171297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45986.618293171297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45986.618293171297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45986.618293171297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45986.618293171297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45986.618293171297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45986.618293171297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45986.618293171297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45986.618293171297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45986.618293171297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45986.618293171297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45986.618293171297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45986.618293171297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45986.618293171297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45986.618293171297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45986.618293171297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45986.618293171297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45986.618293171297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45986.618293171297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45986.618293171297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45986.618293171297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45986.618293171297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45986.618293171297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45986.618293171297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45986.618293171297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45986.618293171297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45986.618293171297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45986.618293171297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45986.618293171297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45986.618293171297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45986.618293171297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45986.618293171297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45986.618293171297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45986.618293171297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45986.618293171297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45986.618293171297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45986.618293171297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45986.618293171297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45986.618293171297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45986.618293171297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45986.618293171297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45986.618293171297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45986.618293171297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45986.618293171297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45986.618293171297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45986.618293171297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45986.618293171297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45986.618293171297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45986.618293171297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45986.618293171297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45986.618293171297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45986.618293171297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45986.618293171297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45986.618293171297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45986.618293171297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45986.618293171297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45986.618293171297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45986.618293171297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45986.618293171297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45986.618293171297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45986.618293171297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45986.618293171297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45986.618293171297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45986.618293171297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45986.618293171297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45986.618293171297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45986.618293171297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45986.618293171297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45986.618293171297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45986.618293171297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45986.618293171297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45986.618293171297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45986.618293171297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45986.618293171297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45986.618293171297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45986.618293171297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45986.618293171297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45986.618293171297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45986.618293171297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45986.618293171297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45986.618293171297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45986.618293171297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45986.618293171297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45986.618293171297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45986.618293171297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45986.618293171297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45986.618293171297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45986.618293171297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45986.618293171297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45986.618293171297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45986.618293171297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45986.618293171297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45986.618293171297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45986.618293171297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45986.618293171297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45986.618293171297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45986.618293171297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45986.618293171297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45986.618293171297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45986.618293171297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45986.618293171297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45986.618293171297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45986.618293171297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45986.618293171297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45986.618293171297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45986.618293171297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45986.618293171297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45986.618293171297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45986.618293171297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45986.618293171297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45986.618293171297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45986.618293171297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45986.618293171297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45986.618293171297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45986.618293171297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45986.618293171297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45986.618293171297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45986.618293171297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45986.618293171297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45986.618293171297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45986.618293171297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45986.618293171297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45986.618293171297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45986.618293171297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45986.618293171297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45986.618293171297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45986.618293171297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45986.618293171297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45986.618293171297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45986.618293171297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45986.618293171297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45986.618293171297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45986.618293171297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45986.618293171297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45986.618293171297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45986.618293171297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45986.618293171297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45986.618293171297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45986.618293171297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45986.618293171297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45986.618293171297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45986.618293171297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45986.618293171297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45986.618293171297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45986.618293171297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45986.618293171297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45986.618293171297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45986.618293171297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45986.618293171297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45986.618293171297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283.13757557870122</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36652</v>
      </c>
      <c r="E3" s="94" t="s">
        <v>39021</v>
      </c>
      <c r="F3" s="95">
        <v>45986.505428240744</v>
      </c>
      <c r="G3" s="96">
        <f t="shared" ref="G3:G53" ca="1" si="0">IFERROR(NOW()-F3,"")</f>
        <v>0.11286458333051996</v>
      </c>
      <c r="H3" s="95">
        <v>45986.491238425922</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2</v>
      </c>
      <c r="D4" s="91" t="s">
        <v>36279</v>
      </c>
      <c r="E4" s="94" t="s">
        <v>39021</v>
      </c>
      <c r="F4" s="95"/>
      <c r="G4" s="96">
        <f t="shared" ca="1" si="0"/>
        <v>45986.618292824074</v>
      </c>
      <c r="H4" s="95">
        <v>45986.530578703707</v>
      </c>
      <c r="I4" s="113" t="str">
        <f>IFERROR(VLOOKUP(D4,DB!A:F,6,0),"")</f>
        <v>Generator-SG</v>
      </c>
      <c r="J4" s="113" t="str">
        <f>IFERROR(VLOOKUP(D4,DB!A:G,7,0),"")</f>
        <v>Weak</v>
      </c>
      <c r="K4" s="97" t="s">
        <v>39115</v>
      </c>
      <c r="L4" s="91" t="str">
        <f>IFERROR(VLOOKUP(D4,DB!A:I,9,0),"")</f>
        <v>Latis</v>
      </c>
    </row>
    <row r="5" spans="1:16" ht="15" customHeight="1">
      <c r="A5" s="113"/>
      <c r="B5" s="113" t="str">
        <f>IFERROR(VLOOKUP(D5,DB!A:K,11,0),"")</f>
        <v/>
      </c>
      <c r="C5" s="93"/>
      <c r="D5" s="91"/>
      <c r="E5" s="94"/>
      <c r="F5" s="95"/>
      <c r="G5" s="96">
        <f t="shared" ca="1" si="0"/>
        <v>45986.618292824074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45986.618292824074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45986.618293171297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45986.618293171297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45986.618293171297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45986.618293171297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45986.618293171297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45986.618293171297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45986.618293171297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45986.618293171297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45986.618293171297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45986.618293171297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45986.618293171297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45986.618293171297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45986.618293171297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45986.618293171297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45986.618293171297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45986.618293171297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45986.618293171297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45986.618293171297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45986.618293171297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45986.618293171297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45986.618293171297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45986.618293171297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45986.618293171297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45986.618293171297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45986.618293171297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45986.618293171297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45986.618293171297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45986.618293171297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45986.618293171297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45986.618293171297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45986.618293171297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45986.618293171297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45986.618293171297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45986.618293171297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45986.618293171297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45986.618293171297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45986.618293171297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45986.618293171297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45986.618293171297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45986.618293171297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45986.618293171297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45986.618293171297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45986.618293171297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45986.618293171297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45986.618293171297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45986.618293171297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45986.618293171297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ref="G54:G117" ca="1" si="1">IFERROR(NOW()-F54,"")</f>
        <v>45986.618293171297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45986.618293171297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45986.618293171297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45986.618293171297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45986.618293171297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45986.618293171297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45986.618293171297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45986.618293171297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45986.618293171297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45986.618293171297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45986.618293171297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45986.618293171297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45986.618293171297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45986.618293171297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45986.618293171297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45986.618293171297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45986.618293171297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45986.618293171297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45986.618293171297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45986.618293171297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45986.618293171297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45986.618293171297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45986.618293171297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45986.618293171297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45986.618293171297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45986.618293171297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45986.618293171297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45986.618293171297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45986.618293171297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45986.618293171297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45986.618293171297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45986.618293171297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45986.618293171297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45986.618293171297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45986.618293171297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45986.618293171297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45986.618293171297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45986.618293171297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45986.618293171297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45986.618293171297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45986.618293171297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45986.618293171297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45986.618293171297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45986.618293171297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45986.618293171297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45986.618293171297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45986.618293171297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45986.618293171297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45986.618293171297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45986.618293171297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45986.618293171297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45986.618293171297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45986.618293171297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45986.618293171297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45986.618293171297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45986.618293171297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45986.618293171297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45986.618293171297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45986.618293171297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45986.618293171297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45986.618293171297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45986.618293171297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45986.618293171297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45986.618293171297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ref="G118:G181" ca="1" si="2">IFERROR(NOW()-F118,"")</f>
        <v>45986.618293171297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45986.618293171297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45986.618293171297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45986.618293171297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45986.618293171297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45986.618293171297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45986.618293171297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45986.618293171297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45986.618293171297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45986.618293171297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45986.618293171297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45986.618293171297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45986.618293171297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45986.618293171297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45986.618293171297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45986.618293171297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45986.618293171297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45986.618293171297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45986.618293171297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45986.618293171297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45986.618293171297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45986.618293171297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45986.618293171297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45986.618293171297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45986.618293171297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45986.618293171297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45986.618293171297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45986.618293171297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45986.618293171297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45986.618293171297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45986.618293171297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45986.618293171297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45986.618293171297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45986.618293171297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45986.618293171297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45986.618293171297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45986.618293171297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45986.618293171297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45986.618293171297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45986.618293171297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45986.618293171297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45986.618293171297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45986.618293171297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45986.618293171297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45986.618293171297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45986.618293171297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45986.618293171297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45986.618293171297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45986.618293171297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45986.618293171297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45986.618293171297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45986.618293171297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45986.618293171297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45986.618293171297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45986.618293171297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45986.618293171297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45986.618293171297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45986.618293171297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45986.618293171297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45986.618293171297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45986.618293171297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45986.618293171297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45986.618293171297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45986.618293171297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ref="G182:G245" ca="1" si="3">IFERROR(NOW()-F182,"")</f>
        <v>45986.618293171297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45986.618293171297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45986.618293171297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45986.618293171297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45986.618293171297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45986.618293171297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45986.618293171297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45986.618293171297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45986.618293171297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45986.618293171297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45986.618293171297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45986.618293171297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45986.618293171297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45986.618293171297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45986.618293171297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45986.618293171297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45986.618293171297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45986.618293171297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45986.618293171297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45986.618293171297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45986.618293171297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45986.618293171297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45986.618293171297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45986.618293171297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45986.618293171297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45986.618293171297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45986.618293171297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45986.618293171297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45986.618293171297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45986.618293171297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45986.618293171297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45986.618293171297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45986.618293171297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45986.618293171297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45986.618293171297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45986.618293171297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45986.618293171297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45986.618293171297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45986.618293171297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45986.618293171297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45986.618293171297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45986.618293171297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45986.618293171297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45986.618293171297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45986.618293171297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45986.618293171297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45986.618293171297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45986.618293171297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45986.618293171297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45986.618293171297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45986.618293171297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45986.618293171297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45986.618293171297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45986.618293171297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45986.618293171297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45986.618293171297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45986.618293171297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45986.618293171297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45986.618293171297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45986.618293171297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45986.618293171297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45986.618293171297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45986.618293171297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45986.618293171297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ref="G246:G309" ca="1" si="4">IFERROR(NOW()-F246,"")</f>
        <v>45986.618293171297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45986.618293171297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45986.618293171297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45986.618293171297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45986.618293171297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45986.618293171297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45986.618293171297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45986.618293171297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45986.618293171297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45986.618293171297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45986.618293171297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45986.618293171297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45986.618293171297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45986.618293171297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45986.618293171297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45986.618293171297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45986.618293171297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45986.618293171297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45986.618293171297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45986.618293171297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45986.618293171297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45986.618293171297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45986.618293171297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45986.618293171297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45986.618293171297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45986.618293171297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45986.618293171297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45986.618293171297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45986.618293171297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45986.618293171297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45986.618293171297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45986.618293171297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45986.618293171297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45986.618293171297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45986.618293171297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45986.618293171297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45986.618293171297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45986.618293171297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45986.618293171297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45986.618293171297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45986.618293171297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45986.618293171297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45986.618293171297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45986.618293171297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45986.618293171297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45986.618293171297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45986.618293171297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45986.618293171297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45986.618293171297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45986.618293171297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45986.618293171297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45986.618293171297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45986.618293171297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45986.618293171297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45986.618293171297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45986.618293171297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45986.618293171297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45986.618293171297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45986.618293171297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45986.618293171297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45986.618293171297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45986.618293171297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45986.618293171297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45986.618293171297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ref="G310:G355" ca="1" si="5">IFERROR(NOW()-F310,"")</f>
        <v>45986.618293171297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45986.618293171297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45986.618293171297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45986.618293171297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45986.618293171297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45986.618293171297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45986.618293171297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45986.618293171297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45986.618293171297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45986.618293171297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45986.618293171297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45986.618293171297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45986.618293171297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45986.618293171297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45986.618293171297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45986.618293171297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45986.618293171297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45986.618293171297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45986.618293171297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45986.618293171297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45986.618293171297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45986.618293171297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45986.618293171297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45986.618293171297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45986.618293171297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45986.618293171297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45986.618293171297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45986.618293171297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45986.618293171297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45986.618293171297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45986.618293171297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45986.618293171297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45986.618293171297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45986.618293171297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45986.618293171297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45986.618293171297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45986.618293171297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45986.618293171297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45986.618293171297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45986.618293171297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45986.618293171297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45986.618293171297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45986.618293171297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45986.618293171297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45986.618293171297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45986.618293171297</v>
      </c>
      <c r="H355" s="95"/>
      <c r="I355" s="113" t="str">
        <f>IFERROR(VLOOKUP(D355,DB!A:F,6,0),"")</f>
        <v/>
      </c>
      <c r="J355" s="113" t="str">
        <f>IFERROR(VLOOKUP(D355,DB!A:G,7,0),"")</f>
        <v/>
      </c>
      <c r="K355" s="97"/>
      <c r="L355" s="91" t="str">
        <f>IFERROR(VLOOKUP(D355,DB!A:I,9,0),"")</f>
        <v/>
      </c>
    </row>
  </sheetData>
  <dataValidations count="2">
    <dataValidation allowBlank="1" showInputMessage="1" showErrorMessage="1" sqref="E1" xr:uid="{A4F81451-56CC-4543-9497-104C4E44EE4B}"/>
    <dataValidation type="list" allowBlank="1" showInputMessage="1" showErrorMessage="1" sqref="E2:E3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94.786232986109098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60.429415856480773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37.957182060185005</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5.2449942129605915</v>
      </c>
      <c r="H5" s="122">
        <v>45981.360798611109</v>
      </c>
      <c r="I5" s="109" t="str">
        <f>IFERROR(VLOOKUP(D5,DB!A:F,6,0),"")</f>
        <v>SCECO</v>
      </c>
      <c r="J5" s="109" t="str">
        <f>IFERROR(VLOOKUP(D5,DB!A:G,7,0),"")</f>
        <v>Dead</v>
      </c>
      <c r="K5" s="109" t="s">
        <v>39123</v>
      </c>
      <c r="L5" s="109" t="str">
        <f>IFERROR(VLOOKUP(D5,DB!A:I,9,0),"")</f>
        <v>Latis</v>
      </c>
    </row>
    <row r="6" spans="1:13">
      <c r="A6" s="109" t="s">
        <v>39124</v>
      </c>
      <c r="B6" s="109" t="str">
        <f>IFERROR(VLOOKUP(D6,DB!A:K,11,0),"")</f>
        <v>R5</v>
      </c>
      <c r="C6" s="109">
        <v>1</v>
      </c>
      <c r="D6" s="109" t="s">
        <v>38248</v>
      </c>
      <c r="E6" s="109" t="s">
        <v>39021</v>
      </c>
      <c r="F6" s="122">
        <v>45986.391886574071</v>
      </c>
      <c r="G6" s="111">
        <f ca="1">IFERROR(NOW()-F6,"")</f>
        <v>0.22640625000349246</v>
      </c>
      <c r="H6" s="122">
        <v>45986.386099537034</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c r="E7" s="109"/>
      <c r="F7" s="109"/>
      <c r="G7" s="111">
        <f ca="1">IFERROR(NOW()-F7,"")</f>
        <v>45986.618292824074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45986.618292824074</v>
      </c>
      <c r="H8" s="109"/>
      <c r="I8" s="109" t="str">
        <f>IFERROR(VLOOKUP(D8,DB!A:F,6,0),"")</f>
        <v/>
      </c>
      <c r="J8" s="109" t="str">
        <f>IFERROR(VLOOKUP(D8,DB!A:G,7,0),"")</f>
        <v/>
      </c>
      <c r="K8" s="109"/>
      <c r="L8" s="109" t="str">
        <f>IFERROR(VLOOKUP(D8,DB!A:I,9,0),"")</f>
        <v/>
      </c>
    </row>
    <row r="9" spans="1:13">
      <c r="A9" s="109"/>
      <c r="B9" s="109" t="str">
        <f>IFERROR(VLOOKUP(D9,DB!A:K,11,0),"")</f>
        <v>R5</v>
      </c>
      <c r="C9" s="109"/>
      <c r="D9" s="109" t="s">
        <v>32400</v>
      </c>
      <c r="E9" s="109"/>
      <c r="F9" s="109"/>
      <c r="G9" s="111">
        <f ca="1">IFERROR(NOW()-F9,"")</f>
        <v>45986.618292824074</v>
      </c>
      <c r="H9" s="109"/>
      <c r="I9" s="109" t="str">
        <f>IFERROR(VLOOKUP(D9,DB!A:F,6,0),"")</f>
        <v>SCECO</v>
      </c>
      <c r="J9" s="109" t="str">
        <f>IFERROR(VLOOKUP(D9,DB!A:G,7,0),"")</f>
        <v>Vandalized</v>
      </c>
      <c r="K9" s="109"/>
      <c r="L9" s="109" t="str">
        <f>IFERROR(VLOOKUP(D9,DB!A:I,9,0),"")</f>
        <v>Latis</v>
      </c>
    </row>
    <row r="10" spans="1:13">
      <c r="A10" s="109"/>
      <c r="B10" s="109" t="str">
        <f>IFERROR(VLOOKUP(D10,DB!A:K,11,0),"")</f>
        <v/>
      </c>
      <c r="C10" s="109"/>
      <c r="D10" s="109"/>
      <c r="E10" s="109"/>
      <c r="F10" s="109"/>
      <c r="G10" s="111">
        <f ca="1">IFERROR(NOW()-F10,"")</f>
        <v>45986.618292824074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45986.618292824074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45986.618292824074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45986.618292824074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45986.618292824074</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45986.618292824074</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45986.618292824074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45986.618292824074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45986.618292824074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45986.618292824074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45986.618292824074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45986.618292824074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45986.618292824074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45986.618292824074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45986.618292824074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45986.618292824074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45986.618292824074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45986.618292824074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45986.618292824074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45986.618292824074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45986.618292824074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45986.618292824074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45986.618292824074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45986.618292824074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45986.618292824074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45986.618292824074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45986.618292824074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45986.618292824074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45986.618292824074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45986.618292824074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45986.618292824074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45986.618292824074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45986.618292824074</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39126</v>
      </c>
      <c r="B2" s="137" t="s">
        <v>5398</v>
      </c>
      <c r="C2" s="138">
        <v>3</v>
      </c>
      <c r="D2" s="137" t="s">
        <v>29367</v>
      </c>
      <c r="E2" s="109" t="s">
        <v>39021</v>
      </c>
      <c r="F2" s="139">
        <v>45986.49559027778</v>
      </c>
      <c r="G2" s="75">
        <f ca="1">IFERROR(NOW()-F2,"-")</f>
        <v>0.12270254629402189</v>
      </c>
      <c r="H2" s="139">
        <v>45986.448425925926</v>
      </c>
      <c r="I2" s="137" t="str">
        <f>IFERROR(VLOOKUP(D2,DB!A:F,6,0),"")</f>
        <v>SCECO</v>
      </c>
      <c r="J2" s="137" t="str">
        <f>IFERROR(VLOOKUP(D2,DB!A:G,7,0),"")</f>
        <v>Dead+No BB Design</v>
      </c>
      <c r="K2" s="140" t="s">
        <v>39127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45986.618292824074</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45986.618292824074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45986.618292824074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45986.618292824074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45986.618292824074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45986.618292824074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45986.618292824074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45986.618292824074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45986.618292824074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45986.618292824074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45986.618292824074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45986.618292824074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45986.618292824074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45986.618292824074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45986.618292824074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45986.618292824074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45986.618292824074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45986.618292824074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45986.618292824074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45986.618292824074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45986.618292824074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45986.618292824074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45986.618292824074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45986.618292824074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45986.618292824074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45986.618292824074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45986.618292824074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45986.618292824074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45986.618292824074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45986.618292824074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45986.618292824074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45986.618292824074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45986.618292824074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45986.618292824074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45986.618292824074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45986.618292824074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45986.618292824074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45986.618292824074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2025-11-25T11:51:25Z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